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marce\Desktop\"/>
    </mc:Choice>
  </mc:AlternateContent>
  <xr:revisionPtr revIDLastSave="0" documentId="13_ncr:1_{8DD28825-B010-40B3-A2F2-1AFB4CD76C57}" xr6:coauthVersionLast="47" xr6:coauthVersionMax="47" xr10:uidLastSave="{00000000-0000-0000-0000-000000000000}"/>
  <bookViews>
    <workbookView xWindow="-108" yWindow="-108" windowWidth="23256" windowHeight="12576" xr2:uid="{A84BD252-06A5-4F11-B90E-6A51FAFAD72D}"/>
  </bookViews>
  <sheets>
    <sheet name="Orçamento" sheetId="1" r:id="rId1"/>
    <sheet name="BDI" sheetId="2" r:id="rId2"/>
    <sheet name="Cronograma" sheetId="3" r:id="rId3"/>
  </sheets>
  <externalReferences>
    <externalReference r:id="rId4"/>
  </externalReferences>
  <definedNames>
    <definedName name="_xlnm._FilterDatabase" localSheetId="0" hidden="1">Orçamento!$A$10:$J$706</definedName>
    <definedName name="BDI.Opcao" hidden="1">[1]DADOS!$F$18</definedName>
    <definedName name="BDI.TipoObra" hidden="1">[1]BDI!$A$138:$A$146</definedName>
    <definedName name="CRONO.MaxParc" hidden="1">[1]CRONO!$G65536+[1]CRONO!A1</definedName>
    <definedName name="DESONERACAO" hidden="1">IF(OR(Import.Desoneracao="DESONERADO",Import.Desoneracao="SIM"),"SIM","NÃO")</definedName>
    <definedName name="Excel_BuiltIn_Database" hidden="1">TEXT(Import.DataBase,"mm-aaaa")</definedName>
    <definedName name="Import.Apelido" hidden="1">[1]DADOS!$F$16</definedName>
    <definedName name="Import.CR" hidden="1">[1]DADOS!$F$7</definedName>
    <definedName name="Import.CTEF" hidden="1">[1]DADOS!$F$36</definedName>
    <definedName name="Import.DataBase" hidden="1">OFFSET([1]DADOS!$G$19,0,-1)</definedName>
    <definedName name="Import.DescLote" hidden="1">[1]DADOS!$F$17</definedName>
    <definedName name="Import.Desoneracao" hidden="1">OFFSET([1]DADOS!$G$18,0,-1)</definedName>
    <definedName name="Import.empresa" hidden="1">[1]DADOS!$F$37</definedName>
    <definedName name="Import.Município" hidden="1">[1]DADOS!$F$6</definedName>
    <definedName name="Import.Proponente" hidden="1">[1]DADOS!$F$5</definedName>
    <definedName name="import.recurso" hidden="1">[1]DADOS!$F$4</definedName>
    <definedName name="Import.RegimeExecução" hidden="1">OFFSET([1]DADOS!$G$39,0,-1)</definedName>
    <definedName name="Import.RespOrçamento" hidden="1">[1]DADOS!$F$22:$F$24</definedName>
    <definedName name="Import.SICONV" hidden="1">[1]DADOS!$F$8</definedName>
    <definedName name="ORÇAMENTO.BancoRef" hidden="1">Orçamento!$D$8</definedName>
    <definedName name="ORÇAMENTO.CustoUnitario" hidden="1">ROUND(Orçamento!$S1,15-13*Orçamento!$AD$8)</definedName>
    <definedName name="ORÇAMENTO.PrecoUnitarioLicitado" hidden="1">Orçamento!$AJ1</definedName>
    <definedName name="REFERENCIA.Descricao" hidden="1">IF(ISNUMBER(Orçamento!$AD1),OFFSET(INDIRECT(ORÇAMENTO.BancoRef),Orçamento!$AD1-1,3,1),Orçamento!$AD1)</definedName>
    <definedName name="REFERENCIA.Unidade" hidden="1">IF(ISNUMBER(Orçamento!$AD1),OFFSET(INDIRECT(ORÇAMENTO.BancoRef),Orçamento!$AD1-1,4,1),"-")</definedName>
    <definedName name="SomaAgrup" hidden="1">SUMIF(OFFSET(Orçamento!$A1,1,0,Orçamento!$B1),"S",OFFSET(Orçamento!A1,1,0,Orçamento!$B1))</definedName>
    <definedName name="TIPOORCAMENTO" hidden="1">IF(VALUE([1]MENU!$O$3)=2,"Licitado","Proposto")</definedName>
    <definedName name="VTOTAL1" hidden="1">ROUND(Orçamento!$R1*Orçamento!$U1,15-13*Orçamento!#REF!)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2" i="2" l="1"/>
  <c r="B70" i="2"/>
  <c r="B37" i="2"/>
  <c r="B35" i="2"/>
  <c r="G1" i="2"/>
  <c r="A11" i="1"/>
  <c r="H10" i="1"/>
  <c r="G10" i="1"/>
  <c r="J7" i="1"/>
  <c r="I7" i="1"/>
  <c r="H7" i="1"/>
  <c r="E7" i="1"/>
  <c r="D7" i="1"/>
  <c r="D2" i="1"/>
  <c r="K65" i="2" l="1"/>
  <c r="K30" i="2"/>
  <c r="A534" i="1" l="1"/>
  <c r="A309" i="1"/>
  <c r="A54" i="1"/>
  <c r="A581" i="1"/>
  <c r="A592" i="1"/>
  <c r="A372" i="1"/>
  <c r="A311" i="1"/>
  <c r="A699" i="1"/>
  <c r="A400" i="1"/>
  <c r="A693" i="1"/>
  <c r="A695" i="1"/>
  <c r="A607" i="1"/>
  <c r="A292" i="1"/>
  <c r="A637" i="1"/>
  <c r="A154" i="1"/>
  <c r="A39" i="1"/>
  <c r="A553" i="1"/>
  <c r="A162" i="1"/>
  <c r="A313" i="1"/>
  <c r="A543" i="1"/>
  <c r="A436" i="1"/>
  <c r="D436" i="1"/>
  <c r="D289" i="1"/>
  <c r="A289" i="1"/>
  <c r="A393" i="1"/>
  <c r="D128" i="1"/>
  <c r="A128" i="1"/>
  <c r="A116" i="1"/>
  <c r="D116" i="1"/>
  <c r="D501" i="1"/>
  <c r="A501" i="1"/>
  <c r="A522" i="1"/>
  <c r="D522" i="1"/>
  <c r="A89" i="1"/>
  <c r="A414" i="1"/>
  <c r="D635" i="1"/>
  <c r="A635" i="1"/>
  <c r="A91" i="1"/>
  <c r="D81" i="1"/>
  <c r="A81" i="1"/>
  <c r="A199" i="1"/>
  <c r="D199" i="1"/>
  <c r="A262" i="1"/>
  <c r="D262" i="1"/>
  <c r="D551" i="1"/>
  <c r="A551" i="1"/>
  <c r="A273" i="1"/>
  <c r="D273" i="1"/>
  <c r="D40" i="1"/>
  <c r="A40" i="1"/>
  <c r="A689" i="1"/>
  <c r="D689" i="1"/>
  <c r="A354" i="1"/>
  <c r="D354" i="1"/>
  <c r="A215" i="1"/>
  <c r="A688" i="1"/>
  <c r="D688" i="1"/>
  <c r="A696" i="1"/>
  <c r="A397" i="1"/>
  <c r="D566" i="1"/>
  <c r="A566" i="1"/>
  <c r="A537" i="1"/>
  <c r="D537" i="1"/>
  <c r="A130" i="1"/>
  <c r="A686" i="1"/>
  <c r="D686" i="1"/>
  <c r="A542" i="1"/>
  <c r="D542" i="1"/>
  <c r="A58" i="1"/>
  <c r="A121" i="1"/>
  <c r="D193" i="1"/>
  <c r="A193" i="1"/>
  <c r="A219" i="1"/>
  <c r="A622" i="1"/>
  <c r="D622" i="1"/>
  <c r="D672" i="1"/>
  <c r="A672" i="1"/>
  <c r="D385" i="1"/>
  <c r="A385" i="1"/>
  <c r="D208" i="1"/>
  <c r="A208" i="1"/>
  <c r="A349" i="1"/>
  <c r="D349" i="1"/>
  <c r="A641" i="1"/>
  <c r="A535" i="1"/>
  <c r="D535" i="1"/>
  <c r="D342" i="1"/>
  <c r="A342" i="1"/>
  <c r="A205" i="1"/>
  <c r="D205" i="1"/>
  <c r="D468" i="1"/>
  <c r="A468" i="1"/>
  <c r="A238" i="1"/>
  <c r="A406" i="1"/>
  <c r="D406" i="1"/>
  <c r="A153" i="1"/>
  <c r="D153" i="1"/>
  <c r="A163" i="1"/>
  <c r="A665" i="1"/>
  <c r="A220" i="1"/>
  <c r="A213" i="1"/>
  <c r="D213" i="1"/>
  <c r="D304" i="1"/>
  <c r="A304" i="1"/>
  <c r="D639" i="1"/>
  <c r="A639" i="1"/>
  <c r="A353" i="1"/>
  <c r="A352" i="1"/>
  <c r="D352" i="1"/>
  <c r="A103" i="1"/>
  <c r="D322" i="1"/>
  <c r="A322" i="1"/>
  <c r="A484" i="1"/>
  <c r="D484" i="1"/>
  <c r="A668" i="1"/>
  <c r="A624" i="1"/>
  <c r="A75" i="1"/>
  <c r="D75" i="1"/>
  <c r="D365" i="1"/>
  <c r="A365" i="1"/>
  <c r="D481" i="1"/>
  <c r="A481" i="1"/>
  <c r="A614" i="1"/>
  <c r="D614" i="1"/>
  <c r="A101" i="1"/>
  <c r="D101" i="1"/>
  <c r="A122" i="1"/>
  <c r="D122" i="1"/>
  <c r="A671" i="1"/>
  <c r="A386" i="1"/>
  <c r="A452" i="1"/>
  <c r="D452" i="1"/>
  <c r="A255" i="1"/>
  <c r="D255" i="1"/>
  <c r="A222" i="1"/>
  <c r="D222" i="1"/>
  <c r="A574" i="1"/>
  <c r="D574" i="1"/>
  <c r="D560" i="1"/>
  <c r="A560" i="1"/>
  <c r="A623" i="1"/>
  <c r="D623" i="1"/>
  <c r="A416" i="1"/>
  <c r="D416" i="1"/>
  <c r="A80" i="1"/>
  <c r="D80" i="1"/>
  <c r="A479" i="1"/>
  <c r="D479" i="1"/>
  <c r="A669" i="1"/>
  <c r="D669" i="1"/>
  <c r="A630" i="1"/>
  <c r="D630" i="1"/>
  <c r="D252" i="1"/>
  <c r="A252" i="1"/>
  <c r="A127" i="1"/>
  <c r="D127" i="1"/>
  <c r="A567" i="1"/>
  <c r="D567" i="1"/>
  <c r="D100" i="1"/>
  <c r="A100" i="1"/>
  <c r="A84" i="1"/>
  <c r="D84" i="1"/>
  <c r="D329" i="1"/>
  <c r="A329" i="1"/>
  <c r="A288" i="1"/>
  <c r="A629" i="1"/>
  <c r="A440" i="1"/>
  <c r="D440" i="1"/>
  <c r="A62" i="1"/>
  <c r="D62" i="1"/>
  <c r="A692" i="1"/>
  <c r="D692" i="1"/>
  <c r="A17" i="1"/>
  <c r="D147" i="1"/>
  <c r="A147" i="1"/>
  <c r="A117" i="1"/>
  <c r="D117" i="1"/>
  <c r="A442" i="1"/>
  <c r="D442" i="1"/>
  <c r="D321" i="1"/>
  <c r="A321" i="1"/>
  <c r="A277" i="1"/>
  <c r="D277" i="1"/>
  <c r="D596" i="1"/>
  <c r="A596" i="1"/>
  <c r="D413" i="1"/>
  <c r="A413" i="1"/>
  <c r="D228" i="1"/>
  <c r="A228" i="1"/>
  <c r="A225" i="1"/>
  <c r="D610" i="1"/>
  <c r="A610" i="1"/>
  <c r="A174" i="1"/>
  <c r="D174" i="1"/>
  <c r="A211" i="1"/>
  <c r="D211" i="1"/>
  <c r="A43" i="1"/>
  <c r="D43" i="1"/>
  <c r="A439" i="1"/>
  <c r="D439" i="1"/>
  <c r="A194" i="1"/>
  <c r="D194" i="1"/>
  <c r="D512" i="1"/>
  <c r="A512" i="1"/>
  <c r="D258" i="1"/>
  <c r="A258" i="1"/>
  <c r="A124" i="1"/>
  <c r="D124" i="1"/>
  <c r="A226" i="1"/>
  <c r="D226" i="1"/>
  <c r="A432" i="1"/>
  <c r="D432" i="1"/>
  <c r="A48" i="1"/>
  <c r="A364" i="1"/>
  <c r="D364" i="1"/>
  <c r="A77" i="1"/>
  <c r="A366" i="1"/>
  <c r="D366" i="1"/>
  <c r="D79" i="1"/>
  <c r="A79" i="1"/>
  <c r="A590" i="1"/>
  <c r="A503" i="1"/>
  <c r="D503" i="1"/>
  <c r="D703" i="1"/>
  <c r="A703" i="1"/>
  <c r="D357" i="1"/>
  <c r="A357" i="1"/>
  <c r="A579" i="1"/>
  <c r="A462" i="1"/>
  <c r="A133" i="1"/>
  <c r="A152" i="1"/>
  <c r="D152" i="1"/>
  <c r="A196" i="1"/>
  <c r="D196" i="1"/>
  <c r="D448" i="1"/>
  <c r="A448" i="1"/>
  <c r="A510" i="1"/>
  <c r="D510" i="1"/>
  <c r="D339" i="1"/>
  <c r="A339" i="1"/>
  <c r="A51" i="1"/>
  <c r="D51" i="1"/>
  <c r="A268" i="1"/>
  <c r="D115" i="1"/>
  <c r="A115" i="1"/>
  <c r="D521" i="1"/>
  <c r="A521" i="1"/>
  <c r="D599" i="1"/>
  <c r="A599" i="1"/>
  <c r="D186" i="1"/>
  <c r="A186" i="1"/>
  <c r="A216" i="1"/>
  <c r="D216" i="1"/>
  <c r="A594" i="1"/>
  <c r="D594" i="1"/>
  <c r="D396" i="1"/>
  <c r="A396" i="1"/>
  <c r="D417" i="1"/>
  <c r="A417" i="1"/>
  <c r="A175" i="1"/>
  <c r="D175" i="1"/>
  <c r="A293" i="1"/>
  <c r="D293" i="1"/>
  <c r="A55" i="1"/>
  <c r="D55" i="1"/>
  <c r="A299" i="1"/>
  <c r="D299" i="1"/>
  <c r="A359" i="1"/>
  <c r="A63" i="1"/>
  <c r="D63" i="1"/>
  <c r="A557" i="1"/>
  <c r="D557" i="1"/>
  <c r="A71" i="1"/>
  <c r="D71" i="1"/>
  <c r="A499" i="1"/>
  <c r="D499" i="1"/>
  <c r="D291" i="1"/>
  <c r="A291" i="1"/>
  <c r="A201" i="1"/>
  <c r="A474" i="1"/>
  <c r="D538" i="1"/>
  <c r="A538" i="1"/>
  <c r="A697" i="1"/>
  <c r="A298" i="1"/>
  <c r="D298" i="1"/>
  <c r="D20" i="1"/>
  <c r="A20" i="1"/>
  <c r="D384" i="1"/>
  <c r="A384" i="1"/>
  <c r="A239" i="1"/>
  <c r="D239" i="1"/>
  <c r="D541" i="1"/>
  <c r="A541" i="1"/>
  <c r="D65" i="1"/>
  <c r="A65" i="1"/>
  <c r="A382" i="1"/>
  <c r="D382" i="1"/>
  <c r="D82" i="1"/>
  <c r="A82" i="1"/>
  <c r="D290" i="1"/>
  <c r="A290" i="1"/>
  <c r="D76" i="1"/>
  <c r="A76" i="1"/>
  <c r="D346" i="1"/>
  <c r="A346" i="1"/>
  <c r="A509" i="1"/>
  <c r="D509" i="1"/>
  <c r="A16" i="1"/>
  <c r="A256" i="1"/>
  <c r="A302" i="1"/>
  <c r="A584" i="1"/>
  <c r="A181" i="1"/>
  <c r="D181" i="1"/>
  <c r="A42" i="1"/>
  <c r="D42" i="1"/>
  <c r="A562" i="1"/>
  <c r="D562" i="1"/>
  <c r="A240" i="1"/>
  <c r="D240" i="1"/>
  <c r="A467" i="1"/>
  <c r="A358" i="1"/>
  <c r="D358" i="1"/>
  <c r="D380" i="1"/>
  <c r="A380" i="1"/>
  <c r="D266" i="1"/>
  <c r="A266" i="1"/>
  <c r="A109" i="1"/>
  <c r="D109" i="1"/>
  <c r="D678" i="1"/>
  <c r="A678" i="1"/>
  <c r="A202" i="1"/>
  <c r="D202" i="1"/>
  <c r="A295" i="1"/>
  <c r="D295" i="1"/>
  <c r="D250" i="1"/>
  <c r="A250" i="1"/>
  <c r="A93" i="1"/>
  <c r="D93" i="1"/>
  <c r="D511" i="1"/>
  <c r="A511" i="1"/>
  <c r="D191" i="1"/>
  <c r="A191" i="1"/>
  <c r="D604" i="1"/>
  <c r="A604" i="1"/>
  <c r="D527" i="1"/>
  <c r="A527" i="1"/>
  <c r="A68" i="1"/>
  <c r="D68" i="1"/>
  <c r="D700" i="1"/>
  <c r="A700" i="1"/>
  <c r="A148" i="1"/>
  <c r="D148" i="1"/>
  <c r="D435" i="1"/>
  <c r="A435" i="1"/>
  <c r="D531" i="1"/>
  <c r="A531" i="1"/>
  <c r="D334" i="1"/>
  <c r="A334" i="1"/>
  <c r="D41" i="1"/>
  <c r="A41" i="1"/>
  <c r="A14" i="1"/>
  <c r="D14" i="1"/>
  <c r="D123" i="1"/>
  <c r="A123" i="1"/>
  <c r="D356" i="1"/>
  <c r="A356" i="1"/>
  <c r="D632" i="1"/>
  <c r="A632" i="1"/>
  <c r="D131" i="1"/>
  <c r="A131" i="1"/>
  <c r="D682" i="1"/>
  <c r="A682" i="1"/>
  <c r="A615" i="1"/>
  <c r="D615" i="1"/>
  <c r="A345" i="1"/>
  <c r="A371" i="1"/>
  <c r="D371" i="1"/>
  <c r="A265" i="1"/>
  <c r="D265" i="1"/>
  <c r="D370" i="1"/>
  <c r="A370" i="1"/>
  <c r="A667" i="1"/>
  <c r="D667" i="1"/>
  <c r="D340" i="1"/>
  <c r="A340" i="1"/>
  <c r="D60" i="1"/>
  <c r="A60" i="1"/>
  <c r="D657" i="1"/>
  <c r="A657" i="1"/>
  <c r="A140" i="1"/>
  <c r="D140" i="1"/>
  <c r="D651" i="1"/>
  <c r="A651" i="1"/>
  <c r="A132" i="1"/>
  <c r="D132" i="1"/>
  <c r="A83" i="1"/>
  <c r="D275" i="1"/>
  <c r="A275" i="1"/>
  <c r="A338" i="1"/>
  <c r="D338" i="1"/>
  <c r="A588" i="1"/>
  <c r="A253" i="1"/>
  <c r="D253" i="1"/>
  <c r="D318" i="1"/>
  <c r="A318" i="1"/>
  <c r="D519" i="1"/>
  <c r="A519" i="1"/>
  <c r="D643" i="1"/>
  <c r="A643" i="1"/>
  <c r="D392" i="1"/>
  <c r="A392" i="1"/>
  <c r="A264" i="1"/>
  <c r="D264" i="1"/>
  <c r="A694" i="1"/>
  <c r="A403" i="1"/>
  <c r="D403" i="1"/>
  <c r="D270" i="1"/>
  <c r="A270" i="1"/>
  <c r="D446" i="1"/>
  <c r="A446" i="1"/>
  <c r="D53" i="1"/>
  <c r="A53" i="1"/>
  <c r="D658" i="1"/>
  <c r="A658" i="1"/>
  <c r="A458" i="1"/>
  <c r="D458" i="1"/>
  <c r="A149" i="1"/>
  <c r="D466" i="1"/>
  <c r="A466" i="1"/>
  <c r="D441" i="1"/>
  <c r="A441" i="1"/>
  <c r="A234" i="1"/>
  <c r="D234" i="1"/>
  <c r="D230" i="1"/>
  <c r="A230" i="1"/>
  <c r="A565" i="1"/>
  <c r="A583" i="1"/>
  <c r="D548" i="1"/>
  <c r="A548" i="1"/>
  <c r="D99" i="1"/>
  <c r="A99" i="1"/>
  <c r="A168" i="1"/>
  <c r="A626" i="1"/>
  <c r="D626" i="1"/>
  <c r="D50" i="1"/>
  <c r="A50" i="1"/>
  <c r="A97" i="1"/>
  <c r="D97" i="1"/>
  <c r="D24" i="1"/>
  <c r="A24" i="1"/>
  <c r="D276" i="1"/>
  <c r="A276" i="1"/>
  <c r="A19" i="1"/>
  <c r="D19" i="1"/>
  <c r="A12" i="1"/>
  <c r="D561" i="1"/>
  <c r="A561" i="1"/>
  <c r="D310" i="1"/>
  <c r="A310" i="1"/>
  <c r="A394" i="1"/>
  <c r="D394" i="1"/>
  <c r="A94" i="1"/>
  <c r="D94" i="1"/>
  <c r="A469" i="1"/>
  <c r="A454" i="1"/>
  <c r="A29" i="1"/>
  <c r="A603" i="1"/>
  <c r="D603" i="1"/>
  <c r="D528" i="1"/>
  <c r="A528" i="1"/>
  <c r="A25" i="1"/>
  <c r="D25" i="1"/>
  <c r="A634" i="1"/>
  <c r="D634" i="1"/>
  <c r="A415" i="1"/>
  <c r="D415" i="1"/>
  <c r="A585" i="1"/>
  <c r="A138" i="1"/>
  <c r="D138" i="1"/>
  <c r="D438" i="1"/>
  <c r="A438" i="1"/>
  <c r="D652" i="1"/>
  <c r="A652" i="1"/>
  <c r="A451" i="1"/>
  <c r="D451" i="1"/>
  <c r="A526" i="1"/>
  <c r="D526" i="1"/>
  <c r="D506" i="1"/>
  <c r="A506" i="1"/>
  <c r="D449" i="1"/>
  <c r="A449" i="1"/>
  <c r="D296" i="1"/>
  <c r="A296" i="1"/>
  <c r="D263" i="1"/>
  <c r="A263" i="1"/>
  <c r="A214" i="1"/>
  <c r="D214" i="1"/>
  <c r="A674" i="1"/>
  <c r="D674" i="1"/>
  <c r="A203" i="1"/>
  <c r="D203" i="1"/>
  <c r="A444" i="1"/>
  <c r="D444" i="1"/>
  <c r="A650" i="1"/>
  <c r="D650" i="1"/>
  <c r="A627" i="1"/>
  <c r="D627" i="1"/>
  <c r="A232" i="1"/>
  <c r="D232" i="1"/>
  <c r="A330" i="1"/>
  <c r="D330" i="1"/>
  <c r="A683" i="1"/>
  <c r="D683" i="1"/>
  <c r="A319" i="1"/>
  <c r="D319" i="1"/>
  <c r="A347" i="1"/>
  <c r="D347" i="1"/>
  <c r="A233" i="1"/>
  <c r="A606" i="1"/>
  <c r="D606" i="1"/>
  <c r="D619" i="1"/>
  <c r="A619" i="1"/>
  <c r="D125" i="1"/>
  <c r="A125" i="1"/>
  <c r="A376" i="1"/>
  <c r="D376" i="1"/>
  <c r="A549" i="1"/>
  <c r="D549" i="1"/>
  <c r="D431" i="1"/>
  <c r="A431" i="1"/>
  <c r="A227" i="1"/>
  <c r="D227" i="1"/>
  <c r="D300" i="1"/>
  <c r="A300" i="1"/>
  <c r="D161" i="1"/>
  <c r="A161" i="1"/>
  <c r="A429" i="1"/>
  <c r="D134" i="1"/>
  <c r="A134" i="1"/>
  <c r="D52" i="1"/>
  <c r="A52" i="1"/>
  <c r="D421" i="1"/>
  <c r="A421" i="1"/>
  <c r="A188" i="1"/>
  <c r="D188" i="1"/>
  <c r="D73" i="1"/>
  <c r="A73" i="1"/>
  <c r="D445" i="1"/>
  <c r="A445" i="1"/>
  <c r="D183" i="1"/>
  <c r="A183" i="1"/>
  <c r="D38" i="1"/>
  <c r="A38" i="1"/>
  <c r="D108" i="1"/>
  <c r="A108" i="1"/>
  <c r="D21" i="1"/>
  <c r="A21" i="1"/>
  <c r="D617" i="1"/>
  <c r="A617" i="1"/>
  <c r="D66" i="1"/>
  <c r="A66" i="1"/>
  <c r="A532" i="1"/>
  <c r="D532" i="1"/>
  <c r="A383" i="1"/>
  <c r="A331" i="1"/>
  <c r="D331" i="1"/>
  <c r="D279" i="1"/>
  <c r="A279" i="1"/>
  <c r="A649" i="1"/>
  <c r="D649" i="1"/>
  <c r="A126" i="1"/>
  <c r="A169" i="1"/>
  <c r="A45" i="1"/>
  <c r="D518" i="1"/>
  <c r="A518" i="1"/>
  <c r="A494" i="1"/>
  <c r="D494" i="1"/>
  <c r="A30" i="1"/>
  <c r="D460" i="1"/>
  <c r="A460" i="1"/>
  <c r="D572" i="1"/>
  <c r="A572" i="1"/>
  <c r="A119" i="1"/>
  <c r="D119" i="1"/>
  <c r="D95" i="1"/>
  <c r="A95" i="1"/>
  <c r="D248" i="1"/>
  <c r="A248" i="1"/>
  <c r="D555" i="1"/>
  <c r="A555" i="1"/>
  <c r="D106" i="1"/>
  <c r="A106" i="1"/>
  <c r="D642" i="1"/>
  <c r="A642" i="1"/>
  <c r="A337" i="1"/>
  <c r="D337" i="1"/>
  <c r="A430" i="1"/>
  <c r="D430" i="1"/>
  <c r="A405" i="1"/>
  <c r="D405" i="1"/>
  <c r="D575" i="1"/>
  <c r="A575" i="1"/>
  <c r="A281" i="1"/>
  <c r="D281" i="1"/>
  <c r="D285" i="1"/>
  <c r="A285" i="1"/>
  <c r="A540" i="1"/>
  <c r="D540" i="1"/>
  <c r="A129" i="1"/>
  <c r="D129" i="1"/>
  <c r="A465" i="1"/>
  <c r="A582" i="1"/>
  <c r="A470" i="1"/>
  <c r="A681" i="1"/>
  <c r="A547" i="1"/>
  <c r="A177" i="1"/>
  <c r="A373" i="1"/>
  <c r="A433" i="1"/>
  <c r="A505" i="1"/>
  <c r="D505" i="1"/>
  <c r="A589" i="1"/>
  <c r="D589" i="1"/>
  <c r="D28" i="1"/>
  <c r="A28" i="1"/>
  <c r="A517" i="1"/>
  <c r="D517" i="1"/>
  <c r="A303" i="1"/>
  <c r="D303" i="1"/>
  <c r="A218" i="1"/>
  <c r="D218" i="1"/>
  <c r="A422" i="1"/>
  <c r="D422" i="1"/>
  <c r="A254" i="1"/>
  <c r="D254" i="1"/>
  <c r="A118" i="1"/>
  <c r="D118" i="1"/>
  <c r="D691" i="1"/>
  <c r="A691" i="1"/>
  <c r="A179" i="1"/>
  <c r="D179" i="1"/>
  <c r="D677" i="1"/>
  <c r="A677" i="1"/>
  <c r="D495" i="1"/>
  <c r="A495" i="1"/>
  <c r="D670" i="1"/>
  <c r="A670" i="1"/>
  <c r="A85" i="1"/>
  <c r="D85" i="1"/>
  <c r="D170" i="1"/>
  <c r="A170" i="1"/>
  <c r="A450" i="1"/>
  <c r="D450" i="1"/>
  <c r="D335" i="1"/>
  <c r="A335" i="1"/>
  <c r="A195" i="1"/>
  <c r="D195" i="1"/>
  <c r="A646" i="1"/>
  <c r="D646" i="1"/>
  <c r="D178" i="1"/>
  <c r="A178" i="1"/>
  <c r="D323" i="1"/>
  <c r="A323" i="1"/>
  <c r="D223" i="1"/>
  <c r="A223" i="1"/>
  <c r="A74" i="1"/>
  <c r="D74" i="1"/>
  <c r="D159" i="1"/>
  <c r="A159" i="1"/>
  <c r="D536" i="1"/>
  <c r="A536" i="1"/>
  <c r="A640" i="1"/>
  <c r="A475" i="1"/>
  <c r="D475" i="1"/>
  <c r="A350" i="1"/>
  <c r="D350" i="1"/>
  <c r="A37" i="1"/>
  <c r="D37" i="1"/>
  <c r="A69" i="1"/>
  <c r="D69" i="1"/>
  <c r="A702" i="1"/>
  <c r="A455" i="1"/>
  <c r="D455" i="1"/>
  <c r="D568" i="1"/>
  <c r="A568" i="1"/>
  <c r="A620" i="1"/>
  <c r="D620" i="1"/>
  <c r="A46" i="1"/>
  <c r="D46" i="1"/>
  <c r="D136" i="1"/>
  <c r="A136" i="1"/>
  <c r="A533" i="1"/>
  <c r="A600" i="1"/>
  <c r="D600" i="1"/>
  <c r="D457" i="1"/>
  <c r="A457" i="1"/>
  <c r="D685" i="1"/>
  <c r="A685" i="1"/>
  <c r="A86" i="1"/>
  <c r="A157" i="1"/>
  <c r="A618" i="1"/>
  <c r="A659" i="1"/>
  <c r="A628" i="1"/>
  <c r="D628" i="1"/>
  <c r="D544" i="1"/>
  <c r="A544" i="1"/>
  <c r="D611" i="1"/>
  <c r="A611" i="1"/>
  <c r="D235" i="1"/>
  <c r="A235" i="1"/>
  <c r="A35" i="1"/>
  <c r="D35" i="1"/>
  <c r="D26" i="1"/>
  <c r="A26" i="1"/>
  <c r="D166" i="1"/>
  <c r="A166" i="1"/>
  <c r="D491" i="1"/>
  <c r="A491" i="1"/>
  <c r="A237" i="1"/>
  <c r="D666" i="1"/>
  <c r="A666" i="1"/>
  <c r="A145" i="1"/>
  <c r="D145" i="1"/>
  <c r="A498" i="1"/>
  <c r="D498" i="1"/>
  <c r="A176" i="1"/>
  <c r="A563" i="1"/>
  <c r="D563" i="1"/>
  <c r="A420" i="1"/>
  <c r="D420" i="1"/>
  <c r="D142" i="1"/>
  <c r="A142" i="1"/>
  <c r="A655" i="1"/>
  <c r="D655" i="1"/>
  <c r="A621" i="1"/>
  <c r="D621" i="1"/>
  <c r="D447" i="1"/>
  <c r="A447" i="1"/>
  <c r="A144" i="1"/>
  <c r="D144" i="1"/>
  <c r="D679" i="1"/>
  <c r="A679" i="1"/>
  <c r="A72" i="1"/>
  <c r="D72" i="1"/>
  <c r="A675" i="1"/>
  <c r="A559" i="1"/>
  <c r="D559" i="1"/>
  <c r="A114" i="1"/>
  <c r="D114" i="1"/>
  <c r="D315" i="1"/>
  <c r="A315" i="1"/>
  <c r="A645" i="1"/>
  <c r="A524" i="1"/>
  <c r="A390" i="1"/>
  <c r="D390" i="1"/>
  <c r="A638" i="1"/>
  <c r="D638" i="1"/>
  <c r="D361" i="1"/>
  <c r="A361" i="1"/>
  <c r="A33" i="1"/>
  <c r="D33" i="1"/>
  <c r="A197" i="1"/>
  <c r="D197" i="1"/>
  <c r="A13" i="1"/>
  <c r="A61" i="1"/>
  <c r="A490" i="1"/>
  <c r="D490" i="1"/>
  <c r="A395" i="1"/>
  <c r="D395" i="1"/>
  <c r="A156" i="1"/>
  <c r="D156" i="1"/>
  <c r="D412" i="1"/>
  <c r="A412" i="1"/>
  <c r="A333" i="1"/>
  <c r="D333" i="1"/>
  <c r="A404" i="1"/>
  <c r="D404" i="1"/>
  <c r="A426" i="1"/>
  <c r="D426" i="1"/>
  <c r="A141" i="1"/>
  <c r="D141" i="1"/>
  <c r="A690" i="1"/>
  <c r="D690" i="1"/>
  <c r="D377" i="1"/>
  <c r="A377" i="1"/>
  <c r="A369" i="1"/>
  <c r="D369" i="1"/>
  <c r="D459" i="1"/>
  <c r="A459" i="1"/>
  <c r="D502" i="1"/>
  <c r="A502" i="1"/>
  <c r="D473" i="1"/>
  <c r="A473" i="1"/>
  <c r="D87" i="1"/>
  <c r="A87" i="1"/>
  <c r="A251" i="1"/>
  <c r="D251" i="1"/>
  <c r="D242" i="1"/>
  <c r="A242" i="1"/>
  <c r="D18" i="1"/>
  <c r="A18" i="1"/>
  <c r="A489" i="1"/>
  <c r="D489" i="1"/>
  <c r="A388" i="1"/>
  <c r="D388" i="1"/>
  <c r="D461" i="1"/>
  <c r="A461" i="1"/>
  <c r="A308" i="1"/>
  <c r="D308" i="1"/>
  <c r="D550" i="1"/>
  <c r="A550" i="1"/>
  <c r="A402" i="1"/>
  <c r="D402" i="1"/>
  <c r="A636" i="1"/>
  <c r="D636" i="1"/>
  <c r="A644" i="1"/>
  <c r="D644" i="1"/>
  <c r="D236" i="1"/>
  <c r="A236" i="1"/>
  <c r="A578" i="1"/>
  <c r="D472" i="1"/>
  <c r="A472" i="1"/>
  <c r="D96" i="1"/>
  <c r="A96" i="1"/>
  <c r="A192" i="1"/>
  <c r="A217" i="1"/>
  <c r="D217" i="1"/>
  <c r="D552" i="1"/>
  <c r="A552" i="1"/>
  <c r="A545" i="1"/>
  <c r="D545" i="1"/>
  <c r="A272" i="1"/>
  <c r="D272" i="1"/>
  <c r="D317" i="1"/>
  <c r="A317" i="1"/>
  <c r="A351" i="1"/>
  <c r="D351" i="1"/>
  <c r="D515" i="1"/>
  <c r="A515" i="1"/>
  <c r="A497" i="1"/>
  <c r="A530" i="1"/>
  <c r="D530" i="1"/>
  <c r="A363" i="1"/>
  <c r="D363" i="1"/>
  <c r="A164" i="1"/>
  <c r="D164" i="1"/>
  <c r="A654" i="1"/>
  <c r="D654" i="1"/>
  <c r="D379" i="1"/>
  <c r="A379" i="1"/>
  <c r="A56" i="1"/>
  <c r="D56" i="1"/>
  <c r="A482" i="1"/>
  <c r="D482" i="1"/>
  <c r="D656" i="1"/>
  <c r="A656" i="1"/>
  <c r="A224" i="1"/>
  <c r="D224" i="1"/>
  <c r="A598" i="1"/>
  <c r="D598" i="1"/>
  <c r="D516" i="1"/>
  <c r="A516" i="1"/>
  <c r="A704" i="1"/>
  <c r="D704" i="1"/>
  <c r="D155" i="1"/>
  <c r="A155" i="1"/>
  <c r="A360" i="1"/>
  <c r="A493" i="1"/>
  <c r="D493" i="1"/>
  <c r="A520" i="1"/>
  <c r="D520" i="1"/>
  <c r="D410" i="1"/>
  <c r="A410" i="1"/>
  <c r="A306" i="1"/>
  <c r="D546" i="1"/>
  <c r="A546" i="1"/>
  <c r="D605" i="1"/>
  <c r="A605" i="1"/>
  <c r="A419" i="1"/>
  <c r="D419" i="1"/>
  <c r="A297" i="1"/>
  <c r="A307" i="1"/>
  <c r="D307" i="1"/>
  <c r="D282" i="1"/>
  <c r="A282" i="1"/>
  <c r="D167" i="1"/>
  <c r="A167" i="1"/>
  <c r="A27" i="1"/>
  <c r="D27" i="1"/>
  <c r="A22" i="1"/>
  <c r="D22" i="1"/>
  <c r="A601" i="1"/>
  <c r="A143" i="1"/>
  <c r="D143" i="1"/>
  <c r="A612" i="1"/>
  <c r="D612" i="1"/>
  <c r="D36" i="1"/>
  <c r="A36" i="1"/>
  <c r="A185" i="1"/>
  <c r="A660" i="1"/>
  <c r="A15" i="1"/>
  <c r="A653" i="1"/>
  <c r="A613" i="1"/>
  <c r="A453" i="1"/>
  <c r="A508" i="1"/>
  <c r="A23" i="1"/>
  <c r="A283" i="1"/>
  <c r="A391" i="1"/>
  <c r="D477" i="1"/>
  <c r="A477" i="1"/>
  <c r="A31" i="1"/>
  <c r="D31" i="1"/>
  <c r="A172" i="1"/>
  <c r="D172" i="1"/>
  <c r="A483" i="1"/>
  <c r="D483" i="1"/>
  <c r="A182" i="1"/>
  <c r="D182" i="1"/>
  <c r="A332" i="1"/>
  <c r="D332" i="1"/>
  <c r="D259" i="1"/>
  <c r="A259" i="1"/>
  <c r="D326" i="1"/>
  <c r="A326" i="1"/>
  <c r="A257" i="1"/>
  <c r="D257" i="1"/>
  <c r="A425" i="1"/>
  <c r="D425" i="1"/>
  <c r="A110" i="1"/>
  <c r="D110" i="1"/>
  <c r="D305" i="1"/>
  <c r="A305" i="1"/>
  <c r="A698" i="1"/>
  <c r="A580" i="1"/>
  <c r="D34" i="1"/>
  <c r="A34" i="1"/>
  <c r="D271" i="1"/>
  <c r="A271" i="1"/>
  <c r="D423" i="1"/>
  <c r="A423" i="1"/>
  <c r="D209" i="1"/>
  <c r="A209" i="1"/>
  <c r="A207" i="1"/>
  <c r="D207" i="1"/>
  <c r="A577" i="1"/>
  <c r="D107" i="1"/>
  <c r="A107" i="1"/>
  <c r="D137" i="1"/>
  <c r="A137" i="1"/>
  <c r="A556" i="1"/>
  <c r="D556" i="1"/>
  <c r="A90" i="1"/>
  <c r="D90" i="1"/>
  <c r="A593" i="1"/>
  <c r="D280" i="1"/>
  <c r="A280" i="1"/>
  <c r="A602" i="1"/>
  <c r="D602" i="1"/>
  <c r="D389" i="1"/>
  <c r="A389" i="1"/>
  <c r="D571" i="1"/>
  <c r="A571" i="1"/>
  <c r="A573" i="1"/>
  <c r="D573" i="1"/>
  <c r="D411" i="1"/>
  <c r="A411" i="1"/>
  <c r="D525" i="1"/>
  <c r="A525" i="1"/>
  <c r="D401" i="1"/>
  <c r="A401" i="1"/>
  <c r="A245" i="1"/>
  <c r="A204" i="1"/>
  <c r="D204" i="1"/>
  <c r="A325" i="1"/>
  <c r="D284" i="1"/>
  <c r="A284" i="1"/>
  <c r="A378" i="1"/>
  <c r="D492" i="1"/>
  <c r="A492" i="1"/>
  <c r="A267" i="1"/>
  <c r="A269" i="1"/>
  <c r="D269" i="1"/>
  <c r="A112" i="1"/>
  <c r="D112" i="1"/>
  <c r="A59" i="1"/>
  <c r="D59" i="1"/>
  <c r="D344" i="1"/>
  <c r="A344" i="1"/>
  <c r="D316" i="1"/>
  <c r="A316" i="1"/>
  <c r="A105" i="1"/>
  <c r="D105" i="1"/>
  <c r="A706" i="1"/>
  <c r="D706" i="1"/>
  <c r="A92" i="1"/>
  <c r="D664" i="1"/>
  <c r="A664" i="1"/>
  <c r="D427" i="1"/>
  <c r="A427" i="1"/>
  <c r="A587" i="1"/>
  <c r="D587" i="1"/>
  <c r="A78" i="1"/>
  <c r="D135" i="1"/>
  <c r="A135" i="1"/>
  <c r="D487" i="1"/>
  <c r="A487" i="1"/>
  <c r="A210" i="1"/>
  <c r="D407" i="1"/>
  <c r="A407" i="1"/>
  <c r="D570" i="1"/>
  <c r="A570" i="1"/>
  <c r="A198" i="1"/>
  <c r="D198" i="1"/>
  <c r="A539" i="1"/>
  <c r="A576" i="1"/>
  <c r="D662" i="1"/>
  <c r="A662" i="1"/>
  <c r="A381" i="1"/>
  <c r="A49" i="1"/>
  <c r="A102" i="1"/>
  <c r="A260" i="1"/>
  <c r="D260" i="1"/>
  <c r="D187" i="1"/>
  <c r="A187" i="1"/>
  <c r="A488" i="1"/>
  <c r="D488" i="1"/>
  <c r="D362" i="1"/>
  <c r="A362" i="1"/>
  <c r="A558" i="1"/>
  <c r="D558" i="1"/>
  <c r="D428" i="1"/>
  <c r="A428" i="1"/>
  <c r="D648" i="1"/>
  <c r="A648" i="1"/>
  <c r="A616" i="1"/>
  <c r="D616" i="1"/>
  <c r="D463" i="1"/>
  <c r="A463" i="1"/>
  <c r="A150" i="1"/>
  <c r="A336" i="1"/>
  <c r="A480" i="1"/>
  <c r="D480" i="1"/>
  <c r="A705" i="1"/>
  <c r="A367" i="1"/>
  <c r="D367" i="1"/>
  <c r="A324" i="1"/>
  <c r="A434" i="1"/>
  <c r="D57" i="1"/>
  <c r="A57" i="1"/>
  <c r="A514" i="1"/>
  <c r="A314" i="1"/>
  <c r="D398" i="1"/>
  <c r="A398" i="1"/>
  <c r="A408" i="1"/>
  <c r="A504" i="1"/>
  <c r="D504" i="1"/>
  <c r="D47" i="1"/>
  <c r="A47" i="1"/>
  <c r="D184" i="1"/>
  <c r="A184" i="1"/>
  <c r="A478" i="1"/>
  <c r="A424" i="1"/>
  <c r="A486" i="1"/>
  <c r="D486" i="1"/>
  <c r="A320" i="1"/>
  <c r="A171" i="1"/>
  <c r="A597" i="1"/>
  <c r="A676" i="1"/>
  <c r="D676" i="1"/>
  <c r="D355" i="1"/>
  <c r="A355" i="1"/>
  <c r="A246" i="1"/>
  <c r="D246" i="1"/>
  <c r="D243" i="1"/>
  <c r="A243" i="1"/>
  <c r="A173" i="1"/>
  <c r="D173" i="1"/>
  <c r="D301" i="1"/>
  <c r="A301" i="1"/>
  <c r="A88" i="1"/>
  <c r="D88" i="1"/>
  <c r="A569" i="1"/>
  <c r="D569" i="1"/>
  <c r="D701" i="1"/>
  <c r="A701" i="1"/>
  <c r="D661" i="1"/>
  <c r="A661" i="1"/>
  <c r="A513" i="1"/>
  <c r="D513" i="1"/>
  <c r="D261" i="1"/>
  <c r="A261" i="1"/>
  <c r="D113" i="1"/>
  <c r="A113" i="1"/>
  <c r="D231" i="1"/>
  <c r="A231" i="1"/>
  <c r="D625" i="1"/>
  <c r="A625" i="1"/>
  <c r="D274" i="1"/>
  <c r="A274" i="1"/>
  <c r="A249" i="1"/>
  <c r="D249" i="1"/>
  <c r="A189" i="1"/>
  <c r="D189" i="1"/>
  <c r="A529" i="1"/>
  <c r="A387" i="1"/>
  <c r="A64" i="1"/>
  <c r="D64" i="1"/>
  <c r="D633" i="1"/>
  <c r="A633" i="1"/>
  <c r="A409" i="1"/>
  <c r="D409" i="1"/>
  <c r="D673" i="1"/>
  <c r="A673" i="1"/>
  <c r="D464" i="1"/>
  <c r="A464" i="1"/>
  <c r="A343" i="1"/>
  <c r="D343" i="1"/>
  <c r="D680" i="1"/>
  <c r="A680" i="1"/>
  <c r="D684" i="1"/>
  <c r="A684" i="1"/>
  <c r="A500" i="1"/>
  <c r="A418" i="1"/>
  <c r="D418" i="1"/>
  <c r="A160" i="1"/>
  <c r="A591" i="1"/>
  <c r="D591" i="1"/>
  <c r="A328" i="1"/>
  <c r="D328" i="1"/>
  <c r="D647" i="1"/>
  <c r="A647" i="1"/>
  <c r="A507" i="1"/>
  <c r="D507" i="1"/>
  <c r="A368" i="1"/>
  <c r="D368" i="1"/>
  <c r="A663" i="1"/>
  <c r="D663" i="1"/>
  <c r="D375" i="1"/>
  <c r="A375" i="1"/>
  <c r="A98" i="1"/>
  <c r="D200" i="1"/>
  <c r="A200" i="1"/>
  <c r="D554" i="1"/>
  <c r="A554" i="1"/>
  <c r="D70" i="1"/>
  <c r="A70" i="1"/>
  <c r="D190" i="1"/>
  <c r="A190" i="1"/>
  <c r="D631" i="1"/>
  <c r="A631" i="1"/>
  <c r="D158" i="1"/>
  <c r="A158" i="1"/>
  <c r="A437" i="1"/>
  <c r="D437" i="1"/>
  <c r="A229" i="1"/>
  <c r="A341" i="1"/>
  <c r="D341" i="1"/>
  <c r="D374" i="1"/>
  <c r="A374" i="1"/>
  <c r="A151" i="1"/>
  <c r="D151" i="1"/>
  <c r="A120" i="1"/>
  <c r="D221" i="1"/>
  <c r="A221" i="1"/>
  <c r="D485" i="1"/>
  <c r="A485" i="1"/>
  <c r="A294" i="1"/>
  <c r="A241" i="1"/>
  <c r="D241" i="1"/>
  <c r="A146" i="1"/>
  <c r="D146" i="1"/>
  <c r="D348" i="1"/>
  <c r="A348" i="1"/>
  <c r="D327" i="1"/>
  <c r="A327" i="1"/>
  <c r="D247" i="1"/>
  <c r="A247" i="1"/>
  <c r="D609" i="1"/>
  <c r="A609" i="1"/>
  <c r="A180" i="1"/>
  <c r="D180" i="1"/>
  <c r="A564" i="1"/>
  <c r="D564" i="1"/>
  <c r="D471" i="1"/>
  <c r="A471" i="1"/>
  <c r="D456" i="1"/>
  <c r="A456" i="1"/>
  <c r="A278" i="1"/>
  <c r="D32" i="1"/>
  <c r="A32" i="1"/>
  <c r="D312" i="1"/>
  <c r="A312" i="1"/>
  <c r="A608" i="1"/>
  <c r="A443" i="1"/>
  <c r="A687" i="1"/>
  <c r="D687" i="1"/>
  <c r="A586" i="1"/>
  <c r="D586" i="1"/>
  <c r="A111" i="1"/>
  <c r="D111" i="1"/>
  <c r="D212" i="1"/>
  <c r="A212" i="1"/>
  <c r="A67" i="1"/>
  <c r="D206" i="1"/>
  <c r="A206" i="1"/>
  <c r="A165" i="1"/>
  <c r="D244" i="1"/>
  <c r="A244" i="1"/>
  <c r="A287" i="1"/>
  <c r="A399" i="1"/>
  <c r="D104" i="1"/>
  <c r="A104" i="1"/>
  <c r="D523" i="1"/>
  <c r="A523" i="1"/>
  <c r="A286" i="1"/>
  <c r="D44" i="1"/>
  <c r="A44" i="1"/>
  <c r="A476" i="1"/>
  <c r="D476" i="1"/>
  <c r="A496" i="1"/>
  <c r="A595" i="1"/>
  <c r="D595" i="1"/>
  <c r="A139" i="1"/>
</calcChain>
</file>

<file path=xl/sharedStrings.xml><?xml version="1.0" encoding="utf-8"?>
<sst xmlns="http://schemas.openxmlformats.org/spreadsheetml/2006/main" count="1564" uniqueCount="206">
  <si>
    <t>PO - PLANILHA ORÇAMENTÁRIA</t>
  </si>
  <si>
    <t>Grau de Sigilo</t>
  </si>
  <si>
    <t>#PUBLICO</t>
  </si>
  <si>
    <t>Nº OPERAÇÃO</t>
  </si>
  <si>
    <t>Nº SICONV</t>
  </si>
  <si>
    <t>PROPONENTE / TOMADOR</t>
  </si>
  <si>
    <t>APELIDO DO EMPREENDIMENTO</t>
  </si>
  <si>
    <t>LOCALIDADE SINAPI</t>
  </si>
  <si>
    <t>DATA BASE</t>
  </si>
  <si>
    <t>Item</t>
  </si>
  <si>
    <t>Fonte</t>
  </si>
  <si>
    <t>Código</t>
  </si>
  <si>
    <t>Descrição</t>
  </si>
  <si>
    <t>Unidade</t>
  </si>
  <si>
    <t>Quantidade</t>
  </si>
  <si>
    <t>Preço Unitário (com BDI) (R$)</t>
  </si>
  <si>
    <t>Preço Total
(R$)</t>
  </si>
  <si>
    <t>BDI 1</t>
  </si>
  <si>
    <t>ADMINSTRAÇÃO LOCAL REFERENTE AO CONTRATO DOS 6 LOTES DE REQUALIFICAÇÃO DE VIAS URBANAS</t>
  </si>
  <si>
    <t>-</t>
  </si>
  <si>
    <t>ADMINISTRAÇÃO LOCAL</t>
  </si>
  <si>
    <t>REQUALIFICAÇÃO DE TRECHOS DAS RUAS SENADOR JOAQUIM ASSUMPÇÃO E TRIUNFO</t>
  </si>
  <si>
    <t>PAVIMENTAÇÃO RUA Av. Sen. Joaquim Augusto de Assunção</t>
  </si>
  <si>
    <t>SERVIÇOS INICIAIS E SINALIZAÇÃO DE OBRA</t>
  </si>
  <si>
    <t>TRATAMENTO FITOSSANITÁRIO</t>
  </si>
  <si>
    <t>ADEQUAÇÕES SISTEMA DE DRENAGEM</t>
  </si>
  <si>
    <t>EXECUÇÃO DE REDE</t>
  </si>
  <si>
    <t>FORMA P/ ENVELOPE</t>
  </si>
  <si>
    <t>RELIGAÇÃO DE RAMAIS DE ESGOTO E ÁGUA</t>
  </si>
  <si>
    <t>PAVIMENTAÇÃO</t>
  </si>
  <si>
    <t>ESCAVAÇÃO E REGULARIZAÇÃO</t>
  </si>
  <si>
    <t>EXECUÇÃO DE BASE</t>
  </si>
  <si>
    <t>GUIAS E SARJETAS</t>
  </si>
  <si>
    <t>ACESSIBILIDADE - PASSEIOS NOVOS</t>
  </si>
  <si>
    <t>PAVIMENTAÇÃO ASFÁLTICA</t>
  </si>
  <si>
    <t>BDI 2</t>
  </si>
  <si>
    <t>SINALIZAÇÃO VIÁRIA</t>
  </si>
  <si>
    <t>SINALIZAÇÃO HORIZONTAL</t>
  </si>
  <si>
    <t>SINALIZAÇÃO VERTICAL</t>
  </si>
  <si>
    <t>ENSAIOS TECNOLÓGICOS</t>
  </si>
  <si>
    <t>SERVIÇOS FINAIS</t>
  </si>
  <si>
    <t>RUA TRIUNFO</t>
  </si>
  <si>
    <t>RUA GONÇALVES CHAVES - TRECHO ENTRE  RUA ANTÔNIO DOS ANJOS E AV. BENTO GONÇALVES</t>
  </si>
  <si>
    <t>SINALIZAÇÃO DE OBRA</t>
  </si>
  <si>
    <t>SERVIÇOS INICIAIS</t>
  </si>
  <si>
    <t>DRENAGEM</t>
  </si>
  <si>
    <t>LIMPEZA, DESOBSTRUÇÃO E AJUSTES NAS CAIXAS DE DRENAGEM EXISTENTES</t>
  </si>
  <si>
    <t>AJUSTES DAS TAMPAS DAS CAIXAS EXISTENTES LOCALIZADAS NO MEIO DA VIA</t>
  </si>
  <si>
    <t>REDES DE DRENAGEM PLUVIAL</t>
  </si>
  <si>
    <t>EXECUÇÃO DAS REDES</t>
  </si>
  <si>
    <t xml:space="preserve">ENVELOPE DAS TUBULAÇÕES </t>
  </si>
  <si>
    <t>RECOMPOSIÇÃO DAS VALAS DE DRENAGEM, COM BASE DE BRITA GRADUADA E IMPRIMAÇÃO</t>
  </si>
  <si>
    <t>POÇOS DE VISITAS E BOCAS DE LOBO PLUVIAL</t>
  </si>
  <si>
    <t>SARJETAS</t>
  </si>
  <si>
    <t>MEIO-FIO PRÉ MOLDADO</t>
  </si>
  <si>
    <t>PAVIMENTAÇÃO EM CONCRETO BETUMINOSO USINADO À QUENTE (CBUQ)</t>
  </si>
  <si>
    <t>ESCAVAÇÃO DE SUBLEITO PARA REFORÇO DE SUB-BASE E BASE</t>
  </si>
  <si>
    <t>REFORÇO DE SUB BASE EM RACHÃO</t>
  </si>
  <si>
    <t>REFORÇO DE BASE EM BRITA GRADUADA</t>
  </si>
  <si>
    <t>FRESAGEM</t>
  </si>
  <si>
    <t>PAVIMENTO EM CONCRETO BETUMINOSO - CBUQ</t>
  </si>
  <si>
    <t>EXECUÇÃO DE LIMPEZA TOTAL DA PISTA E IMPRIMAÇÃO NAS ÁREAS DE REFORÇO</t>
  </si>
  <si>
    <t>1° CAMADA DE REGULA EM CBUQ (BINDER) - 3CM</t>
  </si>
  <si>
    <t>2° CAMADA - CAPA DE ROLAMENTO - 3CM</t>
  </si>
  <si>
    <t>RAMPAS DE ACESSIBILIDADE E PISO TÁTIL</t>
  </si>
  <si>
    <t>RAMPAS DE ACESSIBILIDADE</t>
  </si>
  <si>
    <t xml:space="preserve">PISO PODOTÁTIL   </t>
  </si>
  <si>
    <t>PAISAGISMO</t>
  </si>
  <si>
    <t>SINALIZAÇÃO</t>
  </si>
  <si>
    <t>SINALIZAÇÃO VIÁRIA HORIZONTAL</t>
  </si>
  <si>
    <t>PINTURAS DE LINHAS DE RETENÇÃO, PARES E ZEBRADOS</t>
  </si>
  <si>
    <t xml:space="preserve">SETAS SENTIDO DA VIA </t>
  </si>
  <si>
    <t>PINTURA BRANCA ESTACIONAMENTOS, RETENÇÃO E CONTÍNUA ANTES DAS FAIXAS E AMARELA DA RUA PADRE FELÍCIO</t>
  </si>
  <si>
    <t>PINTURAS DA CICLOFAIXA</t>
  </si>
  <si>
    <t>TACHÃO E TACHINHAS</t>
  </si>
  <si>
    <t>SINALIZAÇÃO VIÁRIA - VERTICAL</t>
  </si>
  <si>
    <t>ENSAIO TECNOLOGICO</t>
  </si>
  <si>
    <t>RUA ADOLFO AVEIRO</t>
  </si>
  <si>
    <t>ESGOTO</t>
  </si>
  <si>
    <t>REFORÇO PAVIMENTO</t>
  </si>
  <si>
    <t>REPERFILAGEM DA VIA COM CBUQ</t>
  </si>
  <si>
    <t>CAPA ASFÁLTICA</t>
  </si>
  <si>
    <t>SARJETAS DE DRENAGEM EM CONCRETO</t>
  </si>
  <si>
    <t>ACESSIBILIDADE</t>
  </si>
  <si>
    <t>CONSTRUÇÃO DE PASSEIO</t>
  </si>
  <si>
    <t xml:space="preserve">REQUALIFICAÇÃO DE TRECHO RUA DOUTOR JOÃO PESSOA </t>
  </si>
  <si>
    <t>MEIO FIO</t>
  </si>
  <si>
    <t>ACESIBILIDADE</t>
  </si>
  <si>
    <t>PASSEIOS</t>
  </si>
  <si>
    <t xml:space="preserve">PISO PODOTÁTIL </t>
  </si>
  <si>
    <t>RAMPAS DE ACESSIBILIADADE</t>
  </si>
  <si>
    <t>EXECUÇÃO DE SARJETA EM CONCRETO 30CM</t>
  </si>
  <si>
    <t>CONFORMAÇÃO DE TAMPA DE FERRO FUNDIDO</t>
  </si>
  <si>
    <t>REPERFILAGEM EM CBUQ (1ª CAMADA) - 3CM</t>
  </si>
  <si>
    <t>CAPA EM CBUQ (2ª CAMADA) - 3CM</t>
  </si>
  <si>
    <t>SINALIZAÇÃO VIÁRIA VERTICAL</t>
  </si>
  <si>
    <t>REQUALIFICAÇÃO DO TRECHO COMPREENDIDO ENTRE A RUA PROF. PAULO MARCANT GONÇALVES, RUA ZOLA AMARO E RUA DR. NUNES VIEIRA</t>
  </si>
  <si>
    <t>MEIO FIO NOVOS</t>
  </si>
  <si>
    <t>PASSEIOS NOVOS C/ ACESSIBILIDADE</t>
  </si>
  <si>
    <t>REFORÇO DE SUB-BASE EM RACHÃO</t>
  </si>
  <si>
    <t>IMPRIMAÇÃO DOS REPAROS</t>
  </si>
  <si>
    <t>PINTURA DE FAIXA - TERMOPLÁSTICO POR ASPERSÃO - ESPESSURA DE 1,5mm (EIXO AMARELO CONTÍNUO)</t>
  </si>
  <si>
    <t>PINTURA DE FAIXA - TERMOPLÁSTICO POR ASPERSÃO - ESPESSURA DE 1,5mm (EIXO AMARELO SECCIONADO)</t>
  </si>
  <si>
    <t>PINTURA DE FAIXA - TERMOPLÁSTICO POR ASPERSÃO - ESPESSURA DE 1,5mm (BORDO BRANCO - ESTACIONAMENTO)</t>
  </si>
  <si>
    <t>PINTURA DE SETAS E ZEBRADOS - TERMOPLÁSTICO POR EXTRUSÃO - ESPESSURA DE 3,0mm (RETENÇÃO E PARE - BRANCO PISTA)</t>
  </si>
  <si>
    <t>PINTURA DE SETAS E ZEBRADOS - TERMOPLÁSTICO POR EXTRUSÃO - ESPESSURA DE 3,0mm (FAIXA DE SEGURANÇA)</t>
  </si>
  <si>
    <t>TACHA REFLETIVA BIDIRECIONAL - FORNECIMENTO E COLOCAÇÃO (EIXO AMARELO/AMARELO)</t>
  </si>
  <si>
    <t>TACHA REFLETIVA BIDIRECIONAL - FORNECIMENTO E COLOCAÇÃO (BORDO BRANCO/ BRANCO)</t>
  </si>
  <si>
    <t>CONTROLE TECNOLÓGICOS</t>
  </si>
  <si>
    <t>PAVIMENTAÇÃO DAS RUAS FRANCISCO DE PAULA B, RUA 35 E MANOEL DE O THOMAZ JR.</t>
  </si>
  <si>
    <t>ESCAVAÇÃO E REATERRO</t>
  </si>
  <si>
    <t>DEMOLIÇÃO DE CALÇADAS EXISTENTES PARA EXECUÇÃO DE DRENAGEM</t>
  </si>
  <si>
    <t>TUBULAÇÕES DE DRENAGEM</t>
  </si>
  <si>
    <t>ENVELOPE DE TUBULAÇÕES INSTALADAS EM VIAS</t>
  </si>
  <si>
    <t xml:space="preserve">POÇOS DE VISITA </t>
  </si>
  <si>
    <t>PASSEIOS E RAMPAS ACESSIBILIDADE</t>
  </si>
  <si>
    <t>PREPARO DE SUB-BASE</t>
  </si>
  <si>
    <t>ATERRO DE VALAS DE DRENAGEM COM MATERIAL RETIRADO DA SUB-BASE</t>
  </si>
  <si>
    <t>ATERRO DE PASSEIOS COM MATERIAL RETIRADO DA SUB-BASE</t>
  </si>
  <si>
    <t>REFORÇO DE BASE EM BRITA GRADUADA (20CM)</t>
  </si>
  <si>
    <t>IMPRIMAÇÃO DA BASE</t>
  </si>
  <si>
    <t>CBUQ (CAMADA ÚNICA) - 5CM</t>
  </si>
  <si>
    <t>PINTURA DE FAIXA - TERMOPLÁSTICO POR ASPERSÃO - ESPESSURA DE 1,5mm (AMARELO - LFO1 E LFO2)</t>
  </si>
  <si>
    <t>PINTURA DE SETAS E ZEBRADOS - TERMOPLÁSTICO POR EXTRUSÃO - ESPESSURA DE 3,0mm (PARE)</t>
  </si>
  <si>
    <t>TACHA REFLETIVA BIDIRECIONAL - FORNECIMENTO E COLOCAÇÃO (AMARELO/AMARELO)</t>
  </si>
  <si>
    <t>Local</t>
  </si>
  <si>
    <t>Responsável Técnico</t>
  </si>
  <si>
    <t>Nome:</t>
  </si>
  <si>
    <t>CREA/CAU:</t>
  </si>
  <si>
    <t>Data</t>
  </si>
  <si>
    <t>ART/RRT:</t>
  </si>
  <si>
    <t>UNID.</t>
  </si>
  <si>
    <t>M²</t>
  </si>
  <si>
    <t xml:space="preserve">M     </t>
  </si>
  <si>
    <t>M2</t>
  </si>
  <si>
    <t>UN</t>
  </si>
  <si>
    <t>M3</t>
  </si>
  <si>
    <t>M3XKM</t>
  </si>
  <si>
    <t>M</t>
  </si>
  <si>
    <t>KG</t>
  </si>
  <si>
    <t>T</t>
  </si>
  <si>
    <t>TXKM</t>
  </si>
  <si>
    <t>M³</t>
  </si>
  <si>
    <t>m²</t>
  </si>
  <si>
    <t>unid.</t>
  </si>
  <si>
    <t>UNIDADE</t>
  </si>
  <si>
    <t xml:space="preserve">UN    </t>
  </si>
  <si>
    <t>UNID</t>
  </si>
  <si>
    <t>11-23 (N DES.)</t>
  </si>
  <si>
    <t>PAVIMENTAÇÃO DE 6 LOTES DE TRECHOS DE RUAS</t>
  </si>
  <si>
    <t>Pelotas/RS</t>
  </si>
  <si>
    <t>Prefeitura Municipal de Pelotas</t>
  </si>
  <si>
    <t>AC</t>
  </si>
  <si>
    <t>SG</t>
  </si>
  <si>
    <t>R</t>
  </si>
  <si>
    <t>DF</t>
  </si>
  <si>
    <t>L</t>
  </si>
  <si>
    <t>BDI PAD</t>
  </si>
  <si>
    <t>APELIDO DO EMPREENDIMENTO / DESCRIÇÃO DO LOTE</t>
  </si>
  <si>
    <t>Construção de Praças Urbanas, Rodovias, Ferrovias e recapeamento e pavimentação de vias urbanas</t>
  </si>
  <si>
    <t>Conforme legislação tributária municipal, definir estimativa de percentual da base de cálculo para o ISS:</t>
  </si>
  <si>
    <t>Sobre a base de cálculo, definir a respectiva alíquota do ISS (entre 2% e 5%):</t>
  </si>
  <si>
    <t>TIPO DE OBRA</t>
  </si>
  <si>
    <t>Itens</t>
  </si>
  <si>
    <t>Siglas</t>
  </si>
  <si>
    <t>% Adotado</t>
  </si>
  <si>
    <t>Tributos (impostos COFINS 3%, e  PIS 0,65%)</t>
  </si>
  <si>
    <t>CP</t>
  </si>
  <si>
    <t>Tributos (ISS, variável de acordo com o município)</t>
  </si>
  <si>
    <t>ISS</t>
  </si>
  <si>
    <t>Tributos (Contribuição Previdenciária sobre a Receita Bruta - 0% ou 4,5% - Desoneração)</t>
  </si>
  <si>
    <t>CPRB</t>
  </si>
  <si>
    <t>BDI SEM desoneração (Fórmula Acórdão TCU)</t>
  </si>
  <si>
    <t>BDI COM desoneração</t>
  </si>
  <si>
    <t>BDI DES</t>
  </si>
  <si>
    <t>Fornecimento de Materiais e Equipamentos (aquisição indireta - em conjunto com licitação de obras)</t>
  </si>
  <si>
    <t>Os valores de BDI foram calculados com o emprego da fórmula:</t>
  </si>
  <si>
    <t>BDI =</t>
  </si>
  <si>
    <t xml:space="preserve"> - 1</t>
  </si>
  <si>
    <t>(1-CP-ISS-CRPB)</t>
  </si>
  <si>
    <t>PAVIMENTAÇÃO DE 6 LOTES DE TRECHOS DE RUAS / PAVIMENTAÇÃO DE 6 LOTES DE TRECHOS DE RUAS</t>
  </si>
  <si>
    <t>Administração Central</t>
  </si>
  <si>
    <t>Seguro e Garantia</t>
  </si>
  <si>
    <t>Risco</t>
  </si>
  <si>
    <t>Despesas Financeiras</t>
  </si>
  <si>
    <t>Lucro</t>
  </si>
  <si>
    <t>(1+AC + S + R + G)*(1 + DF)*(1+L)</t>
  </si>
  <si>
    <t>1.</t>
  </si>
  <si>
    <t>Valor (R$)</t>
  </si>
  <si>
    <t>Parcelas:</t>
  </si>
  <si>
    <t>% Período:</t>
  </si>
  <si>
    <t>2.</t>
  </si>
  <si>
    <t>3.</t>
  </si>
  <si>
    <t>4.</t>
  </si>
  <si>
    <t>5.</t>
  </si>
  <si>
    <t>6.</t>
  </si>
  <si>
    <t>7.</t>
  </si>
  <si>
    <t>Período:</t>
  </si>
  <si>
    <t>Acumulado:</t>
  </si>
  <si>
    <t>%:</t>
  </si>
  <si>
    <t>Repasse:</t>
  </si>
  <si>
    <t>Contrapartida:</t>
  </si>
  <si>
    <t>Outros:</t>
  </si>
  <si>
    <t>Investimento:</t>
  </si>
  <si>
    <t xml:space="preserve">Total:    </t>
  </si>
  <si>
    <t>CRONOGRAMA FÍSICO-FINANCEIRO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</si>
</sst>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mmm\-yy;@"/>
    <numFmt numFmtId="165" formatCode="_(* #,##0.00_);_(* \(#,##0.00\);_(* \-??_);_(@_)"/>
    <numFmt numFmtId="166" formatCode="General;General"/>
    <numFmt numFmtId="167" formatCode="[$-F800]dddd\,\ mmmm\ dd\,\ yyyy"/>
    <numFmt numFmtId="169" formatCode="_(&quot;R$ &quot;* #,##0.00_);_(&quot;R$ &quot;* \(#,##0.00\);_(&quot;R$ &quot;* \-??_);_(@_)"/>
    <numFmt numFmtId="170" formatCode="dd&quot; de &quot;mmmm&quot; de &quot;yyyy"/>
    <numFmt numFmtId="171" formatCode="0\."/>
    <numFmt numFmtId="172" formatCode="_-* #,##0.00_-;\-* #,##0.00_-;_-* \-??_-;_-@_-"/>
    <numFmt numFmtId="173" formatCode="_(\ #,##0.00_);_(&quot; (&quot;#,##0.00\);_(&quot; -&quot;??_);_(@_)"/>
    <numFmt numFmtId="174" formatCode="mm/yy"/>
  </numFmts>
  <fonts count="14" x14ac:knownFonts="1">
    <font>
      <sz val="11"/>
      <color theme="1"/>
      <name val="Calibri"/>
      <family val="2"/>
      <scheme val="minor"/>
    </font>
    <font>
      <sz val="11"/>
      <color theme="1"/>
      <name val="Calibri"/>
      <family val="2"/>
      <scheme val="minor"/>
    </font>
    <font>
      <sz val="10"/>
      <name val="Arial"/>
      <family val="2"/>
    </font>
    <font>
      <b/>
      <sz val="12"/>
      <name val="Arial"/>
      <family val="2"/>
    </font>
    <font>
      <sz val="12"/>
      <name val="Arial"/>
      <family val="2"/>
    </font>
    <font>
      <b/>
      <sz val="10"/>
      <name val="Arial"/>
      <family val="2"/>
    </font>
    <font>
      <sz val="9"/>
      <name val="Arial"/>
      <family val="2"/>
    </font>
    <font>
      <sz val="11"/>
      <color indexed="8"/>
      <name val="Calibri"/>
      <family val="2"/>
    </font>
    <font>
      <sz val="11"/>
      <name val="Arial"/>
      <family val="2"/>
    </font>
    <font>
      <b/>
      <sz val="11"/>
      <name val="Arial"/>
      <family val="2"/>
    </font>
    <font>
      <i/>
      <sz val="12"/>
      <name val="Calibri"/>
      <family val="2"/>
    </font>
    <font>
      <i/>
      <u/>
      <sz val="12"/>
      <name val="Calibri"/>
      <family val="2"/>
    </font>
    <font>
      <u/>
      <sz val="10"/>
      <name val="Arial"/>
      <family val="2"/>
    </font>
    <font>
      <sz val="11"/>
      <name val="Calibri"/>
      <family val="2"/>
      <scheme val="minor"/>
    </font>
  </fonts>
  <fills count="13">
    <fill>
      <patternFill patternType="none"/>
    </fill>
    <fill>
      <patternFill patternType="gray125"/>
    </fill>
    <fill>
      <patternFill patternType="solid">
        <fgColor indexed="31"/>
        <bgColor indexed="42"/>
      </patternFill>
    </fill>
    <fill>
      <patternFill patternType="solid">
        <fgColor indexed="43"/>
        <bgColor indexed="26"/>
      </patternFill>
    </fill>
    <fill>
      <patternFill patternType="solid">
        <fgColor indexed="23"/>
        <bgColor indexed="55"/>
      </patternFill>
    </fill>
    <fill>
      <patternFill patternType="lightUp">
        <fgColor indexed="22"/>
      </patternFill>
    </fill>
    <fill>
      <patternFill patternType="solid">
        <fgColor theme="0" tint="-0.249977111117893"/>
        <bgColor indexed="64"/>
      </patternFill>
    </fill>
    <fill>
      <patternFill patternType="solid">
        <fgColor theme="0" tint="-0.249977111117893"/>
        <bgColor indexed="42"/>
      </patternFill>
    </fill>
    <fill>
      <patternFill patternType="solid">
        <fgColor theme="0" tint="-0.249977111117893"/>
        <bgColor indexed="26"/>
      </patternFill>
    </fill>
    <fill>
      <patternFill patternType="solid">
        <fgColor theme="0" tint="-0.14999847407452621"/>
        <bgColor indexed="64"/>
      </patternFill>
    </fill>
    <fill>
      <patternFill patternType="solid">
        <fgColor theme="0" tint="-0.14999847407452621"/>
        <bgColor indexed="42"/>
      </patternFill>
    </fill>
    <fill>
      <patternFill patternType="solid">
        <fgColor theme="0" tint="-0.14999847407452621"/>
        <bgColor indexed="26"/>
      </patternFill>
    </fill>
    <fill>
      <patternFill patternType="solid">
        <fgColor indexed="22"/>
        <bgColor indexed="44"/>
      </patternFill>
    </fill>
  </fills>
  <borders count="50">
    <border>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hair">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style="thin">
        <color indexed="8"/>
      </left>
      <right style="thin">
        <color indexed="8"/>
      </right>
      <top style="thin">
        <color indexed="8"/>
      </top>
      <bottom/>
      <diagonal/>
    </border>
    <border>
      <left style="thin">
        <color indexed="8"/>
      </left>
      <right/>
      <top style="hair">
        <color indexed="8"/>
      </top>
      <bottom/>
      <diagonal/>
    </border>
    <border>
      <left/>
      <right/>
      <top style="hair">
        <color indexed="8"/>
      </top>
      <bottom/>
      <diagonal/>
    </border>
    <border>
      <left/>
      <right/>
      <top/>
      <bottom style="hair">
        <color indexed="8"/>
      </bottom>
      <diagonal/>
    </border>
    <border>
      <left style="thin">
        <color indexed="8"/>
      </left>
      <right style="hair">
        <color indexed="8"/>
      </right>
      <top style="thin">
        <color indexed="8"/>
      </top>
      <bottom/>
      <diagonal/>
    </border>
    <border>
      <left style="hair">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style="hair">
        <color indexed="8"/>
      </right>
      <top/>
      <bottom style="thin">
        <color indexed="8"/>
      </bottom>
      <diagonal/>
    </border>
    <border>
      <left style="hair">
        <color indexed="8"/>
      </left>
      <right style="hair">
        <color indexed="8"/>
      </right>
      <top/>
      <bottom style="thin">
        <color indexed="8"/>
      </bottom>
      <diagonal/>
    </border>
    <border>
      <left style="hair">
        <color indexed="8"/>
      </left>
      <right style="thin">
        <color indexed="8"/>
      </right>
      <top/>
      <bottom style="thin">
        <color indexed="8"/>
      </bottom>
      <diagonal/>
    </border>
    <border>
      <left/>
      <right style="thin">
        <color indexed="8"/>
      </right>
      <top style="hair">
        <color indexed="8"/>
      </top>
      <bottom/>
      <diagonal/>
    </border>
    <border>
      <left style="thin">
        <color indexed="8"/>
      </left>
      <right style="hair">
        <color indexed="8"/>
      </right>
      <top style="thin">
        <color indexed="8"/>
      </top>
      <bottom style="hair">
        <color indexed="55"/>
      </bottom>
      <diagonal/>
    </border>
    <border>
      <left style="hair">
        <color indexed="8"/>
      </left>
      <right style="hair">
        <color indexed="8"/>
      </right>
      <top style="thin">
        <color indexed="8"/>
      </top>
      <bottom style="hair">
        <color indexed="55"/>
      </bottom>
      <diagonal/>
    </border>
    <border>
      <left style="hair">
        <color indexed="8"/>
      </left>
      <right style="thin">
        <color indexed="8"/>
      </right>
      <top style="thin">
        <color indexed="8"/>
      </top>
      <bottom style="hair">
        <color indexed="55"/>
      </bottom>
      <diagonal/>
    </border>
    <border>
      <left style="thin">
        <color indexed="8"/>
      </left>
      <right style="hair">
        <color indexed="8"/>
      </right>
      <top style="hair">
        <color indexed="55"/>
      </top>
      <bottom/>
      <diagonal/>
    </border>
    <border>
      <left style="hair">
        <color indexed="8"/>
      </left>
      <right style="hair">
        <color indexed="8"/>
      </right>
      <top style="hair">
        <color indexed="55"/>
      </top>
      <bottom/>
      <diagonal/>
    </border>
    <border>
      <left style="hair">
        <color indexed="8"/>
      </left>
      <right style="thin">
        <color indexed="8"/>
      </right>
      <top style="hair">
        <color indexed="55"/>
      </top>
      <bottom/>
      <diagonal/>
    </border>
    <border>
      <left/>
      <right style="thin">
        <color indexed="8"/>
      </right>
      <top style="thin">
        <color indexed="8"/>
      </top>
      <bottom/>
      <diagonal/>
    </border>
    <border>
      <left style="thin">
        <color indexed="8"/>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right style="thin">
        <color indexed="8"/>
      </right>
      <top style="hair">
        <color indexed="8"/>
      </top>
      <bottom style="hair">
        <color indexed="8"/>
      </bottom>
      <diagonal/>
    </border>
    <border>
      <left style="thin">
        <color indexed="8"/>
      </left>
      <right style="hair">
        <color indexed="8"/>
      </right>
      <top style="hair">
        <color indexed="8"/>
      </top>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thin">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right style="thin">
        <color indexed="8"/>
      </right>
      <top/>
      <bottom style="hair">
        <color indexed="8"/>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xf numFmtId="0" fontId="2" fillId="0" borderId="0"/>
    <xf numFmtId="169" fontId="2" fillId="0" borderId="0" applyFill="0" applyBorder="0" applyAlignment="0" applyProtection="0"/>
    <xf numFmtId="0" fontId="7" fillId="0" borderId="0"/>
    <xf numFmtId="172" fontId="2" fillId="0" borderId="0" applyFill="0" applyBorder="0" applyAlignment="0" applyProtection="0"/>
    <xf numFmtId="9" fontId="2" fillId="0" borderId="0" applyFill="0" applyBorder="0" applyAlignment="0" applyProtection="0"/>
  </cellStyleXfs>
  <cellXfs count="190">
    <xf numFmtId="0" fontId="0" fillId="0" borderId="0" xfId="0"/>
    <xf numFmtId="0" fontId="3" fillId="0" borderId="0" xfId="0" applyFont="1" applyAlignment="1">
      <alignment horizontal="left" vertical="center"/>
    </xf>
    <xf numFmtId="0" fontId="0" fillId="0" borderId="1" xfId="0" applyBorder="1" applyAlignment="1">
      <alignment horizontal="center"/>
    </xf>
    <xf numFmtId="0" fontId="5" fillId="0" borderId="2" xfId="0" applyFont="1" applyBorder="1" applyAlignment="1">
      <alignment horizontal="center"/>
    </xf>
    <xf numFmtId="0" fontId="0" fillId="0" borderId="0" xfId="0" applyAlignment="1">
      <alignment wrapText="1"/>
    </xf>
    <xf numFmtId="0" fontId="5" fillId="0" borderId="1" xfId="3" applyFont="1" applyBorder="1" applyAlignment="1">
      <alignment horizontal="left" vertical="top"/>
    </xf>
    <xf numFmtId="0" fontId="5" fillId="0" borderId="1" xfId="3" applyFont="1" applyBorder="1" applyAlignment="1">
      <alignment vertical="top"/>
    </xf>
    <xf numFmtId="0" fontId="0" fillId="0" borderId="2" xfId="4" applyFont="1" applyBorder="1" applyAlignment="1">
      <alignment horizontal="left" vertical="top" wrapText="1"/>
    </xf>
    <xf numFmtId="0" fontId="0" fillId="0" borderId="2" xfId="4" applyFont="1" applyBorder="1" applyAlignment="1">
      <alignment vertical="top" wrapText="1"/>
    </xf>
    <xf numFmtId="0" fontId="0" fillId="0" borderId="3" xfId="4" applyFont="1" applyBorder="1" applyAlignment="1">
      <alignment vertical="top" wrapText="1"/>
    </xf>
    <xf numFmtId="0" fontId="0" fillId="0" borderId="4" xfId="4" applyFont="1" applyBorder="1" applyAlignment="1">
      <alignment horizontal="left" vertical="top" wrapText="1"/>
    </xf>
    <xf numFmtId="0" fontId="0" fillId="0" borderId="4" xfId="4" applyFont="1" applyBorder="1" applyAlignment="1">
      <alignment vertical="top" wrapText="1"/>
    </xf>
    <xf numFmtId="0" fontId="5" fillId="0" borderId="5" xfId="3" applyFont="1" applyBorder="1" applyAlignment="1">
      <alignment horizontal="left" vertical="top"/>
    </xf>
    <xf numFmtId="0" fontId="5" fillId="0" borderId="0" xfId="3" applyFont="1" applyAlignment="1">
      <alignment horizontal="center" vertical="top"/>
    </xf>
    <xf numFmtId="0" fontId="5" fillId="0" borderId="1" xfId="3" applyFont="1" applyBorder="1" applyAlignment="1">
      <alignment horizontal="center" vertical="top"/>
    </xf>
    <xf numFmtId="164" fontId="0" fillId="0" borderId="2" xfId="4" applyNumberFormat="1" applyFont="1" applyBorder="1" applyAlignment="1">
      <alignment vertical="top" shrinkToFit="1"/>
    </xf>
    <xf numFmtId="0" fontId="0" fillId="0" borderId="6" xfId="4" applyFont="1" applyBorder="1" applyAlignment="1">
      <alignment horizontal="left" vertical="top" wrapText="1"/>
    </xf>
    <xf numFmtId="0" fontId="0" fillId="0" borderId="7" xfId="4" applyFont="1" applyBorder="1" applyAlignment="1">
      <alignment horizontal="center" vertical="top" wrapText="1"/>
    </xf>
    <xf numFmtId="0" fontId="0" fillId="0" borderId="2" xfId="4" applyFont="1" applyBorder="1" applyAlignment="1">
      <alignment horizontal="center" vertical="top" wrapText="1"/>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0" fontId="0" fillId="0" borderId="10" xfId="0" applyBorder="1" applyAlignment="1">
      <alignment vertical="center" wrapText="1" shrinkToFit="1"/>
    </xf>
    <xf numFmtId="165" fontId="0" fillId="0" borderId="11" xfId="1" applyNumberFormat="1" applyFont="1" applyFill="1" applyBorder="1" applyAlignment="1" applyProtection="1">
      <alignment vertical="center" shrinkToFit="1"/>
    </xf>
    <xf numFmtId="165" fontId="0" fillId="0" borderId="12" xfId="1" applyNumberFormat="1" applyFont="1" applyFill="1" applyBorder="1" applyAlignment="1" applyProtection="1">
      <alignment horizontal="center" vertical="center" shrinkToFit="1"/>
    </xf>
    <xf numFmtId="0" fontId="5" fillId="4" borderId="13" xfId="0" applyFont="1" applyFill="1" applyBorder="1" applyAlignment="1">
      <alignment horizontal="left" vertical="center" wrapText="1"/>
    </xf>
    <xf numFmtId="49" fontId="5" fillId="4" borderId="14" xfId="0" applyNumberFormat="1" applyFont="1" applyFill="1" applyBorder="1" applyAlignment="1">
      <alignment horizontal="center" vertical="center"/>
    </xf>
    <xf numFmtId="165" fontId="5" fillId="4" borderId="14" xfId="1" applyNumberFormat="1" applyFont="1" applyFill="1" applyBorder="1" applyAlignment="1" applyProtection="1">
      <alignment horizontal="center" vertical="center"/>
    </xf>
    <xf numFmtId="10" fontId="5" fillId="4" borderId="14" xfId="2" applyNumberFormat="1" applyFont="1" applyFill="1" applyBorder="1" applyAlignment="1" applyProtection="1">
      <alignment horizontal="center" vertical="center"/>
    </xf>
    <xf numFmtId="165" fontId="5" fillId="4" borderId="15" xfId="1" applyNumberFormat="1" applyFont="1" applyFill="1" applyBorder="1" applyAlignment="1" applyProtection="1">
      <alignment horizontal="center" vertical="center" shrinkToFit="1"/>
    </xf>
    <xf numFmtId="0" fontId="0" fillId="5" borderId="13" xfId="0" applyFill="1" applyBorder="1"/>
    <xf numFmtId="0" fontId="0" fillId="5" borderId="15" xfId="0" applyFill="1" applyBorder="1"/>
    <xf numFmtId="0" fontId="0" fillId="5" borderId="14" xfId="0" applyFill="1" applyBorder="1"/>
    <xf numFmtId="166" fontId="0" fillId="0" borderId="7" xfId="0" applyNumberFormat="1" applyBorder="1" applyAlignment="1">
      <alignment horizontal="left"/>
    </xf>
    <xf numFmtId="0" fontId="9" fillId="0" borderId="16" xfId="4" applyFont="1" applyBorder="1" applyAlignment="1">
      <alignment vertical="center"/>
    </xf>
    <xf numFmtId="0" fontId="0" fillId="0" borderId="16" xfId="0" applyBorder="1"/>
    <xf numFmtId="0" fontId="5" fillId="0" borderId="0" xfId="0" applyFont="1"/>
    <xf numFmtId="0" fontId="0" fillId="0" borderId="0" xfId="4" applyFont="1" applyAlignment="1">
      <alignment vertical="center"/>
    </xf>
    <xf numFmtId="0" fontId="5" fillId="0" borderId="0" xfId="3" applyFont="1" applyAlignment="1">
      <alignment horizontal="left" vertical="top"/>
    </xf>
    <xf numFmtId="0" fontId="0" fillId="0" borderId="0" xfId="4" applyFont="1" applyAlignment="1">
      <alignment vertical="top"/>
    </xf>
    <xf numFmtId="166" fontId="0" fillId="0" borderId="0" xfId="4" applyNumberFormat="1" applyFont="1"/>
    <xf numFmtId="167" fontId="0" fillId="0" borderId="0" xfId="0" applyNumberFormat="1" applyAlignment="1">
      <alignment horizontal="left"/>
    </xf>
    <xf numFmtId="0" fontId="5" fillId="0" borderId="4" xfId="0" applyFont="1" applyBorder="1"/>
    <xf numFmtId="0" fontId="0" fillId="0" borderId="4" xfId="0" applyBorder="1"/>
    <xf numFmtId="0" fontId="0" fillId="6" borderId="10" xfId="0" applyFill="1" applyBorder="1" applyAlignment="1">
      <alignment vertical="center" wrapText="1" shrinkToFit="1"/>
    </xf>
    <xf numFmtId="49" fontId="0" fillId="7" borderId="11" xfId="0" applyNumberFormat="1" applyFill="1" applyBorder="1" applyAlignment="1" applyProtection="1">
      <alignment horizontal="center" vertical="center" wrapText="1"/>
      <protection locked="0"/>
    </xf>
    <xf numFmtId="49" fontId="0" fillId="8" borderId="11" xfId="0" applyNumberFormat="1" applyFill="1" applyBorder="1" applyAlignment="1" applyProtection="1">
      <alignment horizontal="center" vertical="center" wrapText="1"/>
      <protection locked="0"/>
    </xf>
    <xf numFmtId="0" fontId="0" fillId="8" borderId="11" xfId="0" applyFill="1" applyBorder="1" applyAlignment="1" applyProtection="1">
      <alignment horizontal="left" vertical="center" wrapText="1"/>
      <protection locked="0"/>
    </xf>
    <xf numFmtId="0" fontId="0" fillId="8" borderId="11" xfId="0" applyFill="1" applyBorder="1" applyAlignment="1" applyProtection="1">
      <alignment horizontal="center" vertical="center" wrapText="1"/>
      <protection locked="0"/>
    </xf>
    <xf numFmtId="165" fontId="0" fillId="6" borderId="11" xfId="1" applyNumberFormat="1" applyFont="1" applyFill="1" applyBorder="1" applyAlignment="1" applyProtection="1">
      <alignment vertical="center" shrinkToFit="1"/>
    </xf>
    <xf numFmtId="43" fontId="0" fillId="8" borderId="11" xfId="1" applyFont="1" applyFill="1" applyBorder="1" applyAlignment="1" applyProtection="1">
      <alignment vertical="center" wrapText="1"/>
      <protection locked="0"/>
    </xf>
    <xf numFmtId="10" fontId="0" fillId="7" borderId="11" xfId="2" applyNumberFormat="1" applyFont="1" applyFill="1" applyBorder="1" applyAlignment="1" applyProtection="1">
      <alignment horizontal="center" vertical="center" wrapText="1"/>
      <protection locked="0"/>
    </xf>
    <xf numFmtId="165" fontId="0" fillId="6" borderId="12" xfId="1" applyNumberFormat="1" applyFont="1" applyFill="1" applyBorder="1" applyAlignment="1" applyProtection="1">
      <alignment horizontal="center" vertical="center" shrinkToFit="1"/>
    </xf>
    <xf numFmtId="0" fontId="0" fillId="9" borderId="10" xfId="0" applyFill="1" applyBorder="1" applyAlignment="1">
      <alignment vertical="center" wrapText="1" shrinkToFit="1"/>
    </xf>
    <xf numFmtId="49" fontId="0" fillId="10" borderId="11" xfId="0" applyNumberFormat="1" applyFill="1" applyBorder="1" applyAlignment="1" applyProtection="1">
      <alignment horizontal="center" vertical="center" wrapText="1"/>
      <protection locked="0"/>
    </xf>
    <xf numFmtId="49" fontId="0" fillId="11" borderId="11" xfId="0" applyNumberFormat="1" applyFill="1" applyBorder="1" applyAlignment="1" applyProtection="1">
      <alignment horizontal="center" vertical="center" wrapText="1"/>
      <protection locked="0"/>
    </xf>
    <xf numFmtId="0" fontId="0" fillId="11" borderId="11" xfId="0" applyFill="1" applyBorder="1" applyAlignment="1" applyProtection="1">
      <alignment horizontal="left" vertical="center" wrapText="1"/>
      <protection locked="0"/>
    </xf>
    <xf numFmtId="0" fontId="0" fillId="11" borderId="11" xfId="0" applyFill="1" applyBorder="1" applyAlignment="1" applyProtection="1">
      <alignment horizontal="center" vertical="center" wrapText="1"/>
      <protection locked="0"/>
    </xf>
    <xf numFmtId="165" fontId="0" fillId="9" borderId="11" xfId="1" applyNumberFormat="1" applyFont="1" applyFill="1" applyBorder="1" applyAlignment="1" applyProtection="1">
      <alignment vertical="center" shrinkToFit="1"/>
    </xf>
    <xf numFmtId="43" fontId="0" fillId="11" borderId="11" xfId="1" applyFont="1" applyFill="1" applyBorder="1" applyAlignment="1" applyProtection="1">
      <alignment vertical="center" wrapText="1"/>
      <protection locked="0"/>
    </xf>
    <xf numFmtId="10" fontId="0" fillId="10" borderId="11" xfId="2" applyNumberFormat="1" applyFont="1" applyFill="1" applyBorder="1" applyAlignment="1" applyProtection="1">
      <alignment horizontal="center" vertical="center" wrapText="1"/>
      <protection locked="0"/>
    </xf>
    <xf numFmtId="165" fontId="0" fillId="9" borderId="12" xfId="1" applyNumberFormat="1" applyFont="1" applyFill="1" applyBorder="1" applyAlignment="1" applyProtection="1">
      <alignment horizontal="center" vertical="center" shrinkToFit="1"/>
    </xf>
    <xf numFmtId="49" fontId="0" fillId="9" borderId="11" xfId="0" applyNumberFormat="1" applyFill="1" applyBorder="1" applyAlignment="1" applyProtection="1">
      <alignment horizontal="center" vertical="center" wrapText="1"/>
      <protection locked="0"/>
    </xf>
    <xf numFmtId="0" fontId="0" fillId="9" borderId="11" xfId="0" applyFill="1" applyBorder="1" applyAlignment="1" applyProtection="1">
      <alignment horizontal="left" vertical="center" wrapText="1"/>
      <protection locked="0"/>
    </xf>
    <xf numFmtId="0" fontId="0" fillId="9" borderId="11" xfId="0" applyFill="1" applyBorder="1" applyAlignment="1" applyProtection="1">
      <alignment horizontal="center" vertical="center" wrapText="1"/>
      <protection locked="0"/>
    </xf>
    <xf numFmtId="43" fontId="0" fillId="9" borderId="11" xfId="1" applyFont="1" applyFill="1" applyBorder="1" applyAlignment="1" applyProtection="1">
      <alignment vertical="center" wrapText="1"/>
      <protection locked="0"/>
    </xf>
    <xf numFmtId="10" fontId="0" fillId="9" borderId="11" xfId="2" applyNumberFormat="1" applyFont="1" applyFill="1" applyBorder="1" applyAlignment="1" applyProtection="1">
      <alignment horizontal="center" vertical="center" wrapText="1"/>
      <protection locked="0"/>
    </xf>
    <xf numFmtId="0" fontId="7" fillId="11" borderId="11" xfId="0" applyFont="1" applyFill="1" applyBorder="1" applyAlignment="1" applyProtection="1">
      <alignment horizontal="left" vertical="center" wrapText="1"/>
      <protection locked="0"/>
    </xf>
    <xf numFmtId="49" fontId="0" fillId="0" borderId="11" xfId="0" applyNumberFormat="1" applyFill="1" applyBorder="1" applyAlignment="1" applyProtection="1">
      <alignment horizontal="center" vertical="center" wrapText="1"/>
      <protection locked="0"/>
    </xf>
    <xf numFmtId="0" fontId="0" fillId="0" borderId="11" xfId="0" applyFill="1" applyBorder="1" applyAlignment="1" applyProtection="1">
      <alignment horizontal="left" vertical="center" wrapText="1"/>
      <protection locked="0"/>
    </xf>
    <xf numFmtId="0" fontId="0" fillId="0" borderId="11" xfId="0" applyFill="1" applyBorder="1" applyAlignment="1" applyProtection="1">
      <alignment horizontal="center" vertical="center" wrapText="1"/>
      <protection locked="0"/>
    </xf>
    <xf numFmtId="43" fontId="0" fillId="0" borderId="11" xfId="1" applyFont="1" applyFill="1" applyBorder="1" applyAlignment="1" applyProtection="1">
      <alignment vertical="center" wrapText="1"/>
      <protection locked="0"/>
    </xf>
    <xf numFmtId="10" fontId="0" fillId="0" borderId="11" xfId="2" applyNumberFormat="1" applyFont="1" applyFill="1" applyBorder="1" applyAlignment="1" applyProtection="1">
      <alignment horizontal="center" vertical="center" wrapText="1"/>
      <protection locked="0"/>
    </xf>
    <xf numFmtId="0" fontId="3" fillId="0" borderId="0" xfId="0" applyFont="1" applyAlignment="1">
      <alignment horizontal="left" vertical="center" wrapText="1"/>
    </xf>
    <xf numFmtId="0" fontId="4" fillId="0" borderId="0" xfId="0" applyFont="1" applyAlignment="1">
      <alignment horizontal="left" vertical="center" wrapText="1"/>
    </xf>
    <xf numFmtId="0" fontId="5" fillId="0" borderId="1" xfId="3" applyFont="1" applyBorder="1" applyAlignment="1">
      <alignment vertical="top" wrapText="1"/>
    </xf>
    <xf numFmtId="0" fontId="0" fillId="5" borderId="14" xfId="0" applyFill="1" applyBorder="1" applyAlignment="1">
      <alignment wrapText="1"/>
    </xf>
    <xf numFmtId="0" fontId="0" fillId="0" borderId="0" xfId="4" applyFont="1"/>
    <xf numFmtId="0" fontId="3" fillId="0" borderId="0" xfId="4" applyFont="1" applyAlignment="1">
      <alignment horizontal="center"/>
    </xf>
    <xf numFmtId="0" fontId="0" fillId="0" borderId="1" xfId="0" applyBorder="1" applyAlignment="1">
      <alignment horizontal="center"/>
    </xf>
    <xf numFmtId="0" fontId="5" fillId="0" borderId="2" xfId="0" applyFont="1" applyBorder="1" applyAlignment="1">
      <alignment horizontal="center"/>
    </xf>
    <xf numFmtId="0" fontId="5" fillId="0" borderId="0" xfId="4" applyFont="1"/>
    <xf numFmtId="0" fontId="6" fillId="0" borderId="2" xfId="5" applyNumberFormat="1" applyFont="1" applyFill="1" applyBorder="1" applyAlignment="1" applyProtection="1">
      <alignment horizontal="left" wrapText="1"/>
    </xf>
    <xf numFmtId="0" fontId="6" fillId="0" borderId="8" xfId="4" applyFont="1" applyBorder="1" applyAlignment="1">
      <alignment horizontal="left" wrapText="1"/>
    </xf>
    <xf numFmtId="10" fontId="6" fillId="3" borderId="8" xfId="4" applyNumberFormat="1" applyFont="1" applyFill="1" applyBorder="1" applyAlignment="1" applyProtection="1">
      <alignment horizontal="center"/>
      <protection locked="0"/>
    </xf>
    <xf numFmtId="0" fontId="6" fillId="0" borderId="8" xfId="4" applyFont="1" applyBorder="1" applyAlignment="1">
      <alignment horizontal="left"/>
    </xf>
    <xf numFmtId="0" fontId="6" fillId="0" borderId="0" xfId="4" applyFont="1" applyAlignment="1">
      <alignment horizontal="left"/>
    </xf>
    <xf numFmtId="0" fontId="3" fillId="0" borderId="8" xfId="4" applyFont="1" applyBorder="1" applyAlignment="1">
      <alignment horizontal="center"/>
    </xf>
    <xf numFmtId="169" fontId="6" fillId="2" borderId="2" xfId="5" applyFont="1" applyFill="1" applyBorder="1" applyAlignment="1" applyProtection="1">
      <alignment horizontal="left"/>
      <protection locked="0"/>
    </xf>
    <xf numFmtId="0" fontId="9" fillId="0" borderId="8" xfId="4" applyFont="1" applyBorder="1" applyAlignment="1">
      <alignment horizontal="center" vertical="center"/>
    </xf>
    <xf numFmtId="4" fontId="9" fillId="0" borderId="8" xfId="4" applyNumberFormat="1" applyFont="1" applyBorder="1" applyAlignment="1">
      <alignment horizontal="center" vertical="center" wrapText="1"/>
    </xf>
    <xf numFmtId="0" fontId="0" fillId="0" borderId="8" xfId="4" applyFont="1" applyBorder="1" applyAlignment="1">
      <alignment horizontal="center" vertical="center" wrapText="1"/>
    </xf>
    <xf numFmtId="0" fontId="8" fillId="0" borderId="8" xfId="4" applyFont="1" applyBorder="1" applyAlignment="1">
      <alignment horizontal="center" vertical="center"/>
    </xf>
    <xf numFmtId="10" fontId="8" fillId="3" borderId="8" xfId="4" applyNumberFormat="1" applyFont="1" applyFill="1" applyBorder="1" applyAlignment="1" applyProtection="1">
      <alignment horizontal="center" vertical="center"/>
      <protection locked="0"/>
    </xf>
    <xf numFmtId="10" fontId="8" fillId="0" borderId="8" xfId="4" applyNumberFormat="1" applyFont="1" applyBorder="1" applyAlignment="1">
      <alignment horizontal="center" vertical="center"/>
    </xf>
    <xf numFmtId="0" fontId="8" fillId="0" borderId="8" xfId="4" applyFont="1" applyBorder="1" applyAlignment="1">
      <alignment horizontal="center" vertical="center" wrapText="1"/>
    </xf>
    <xf numFmtId="0" fontId="8" fillId="12" borderId="8" xfId="4" applyFont="1" applyFill="1" applyBorder="1" applyAlignment="1">
      <alignment horizontal="center" vertical="center" wrapText="1"/>
    </xf>
    <xf numFmtId="0" fontId="8" fillId="12" borderId="8" xfId="4" applyFont="1" applyFill="1" applyBorder="1" applyAlignment="1">
      <alignment horizontal="center" vertical="center" wrapText="1"/>
    </xf>
    <xf numFmtId="10" fontId="9" fillId="12" borderId="8" xfId="4" applyNumberFormat="1" applyFont="1" applyFill="1" applyBorder="1" applyAlignment="1">
      <alignment horizontal="center" vertical="center"/>
    </xf>
    <xf numFmtId="0" fontId="0" fillId="0" borderId="0" xfId="4" applyFont="1" applyAlignment="1">
      <alignment horizontal="center" vertical="center"/>
    </xf>
    <xf numFmtId="0" fontId="0" fillId="0" borderId="0" xfId="4" applyFont="1" applyAlignment="1">
      <alignment horizontal="center" vertical="top"/>
    </xf>
    <xf numFmtId="0" fontId="10" fillId="0" borderId="0" xfId="0" applyFont="1" applyAlignment="1">
      <alignment horizontal="right" vertical="center"/>
    </xf>
    <xf numFmtId="0" fontId="11" fillId="0" borderId="0" xfId="0" applyFont="1" applyAlignment="1">
      <alignment horizontal="center"/>
    </xf>
    <xf numFmtId="0" fontId="10" fillId="0" borderId="0" xfId="0" applyFont="1" applyAlignment="1">
      <alignment horizontal="left" vertical="center"/>
    </xf>
    <xf numFmtId="0" fontId="10" fillId="0" borderId="0" xfId="0" applyFont="1" applyAlignment="1">
      <alignment horizontal="center" vertical="top"/>
    </xf>
    <xf numFmtId="0" fontId="12" fillId="0" borderId="0" xfId="4" applyFont="1" applyAlignment="1">
      <alignment horizontal="center" vertical="top"/>
    </xf>
    <xf numFmtId="0" fontId="6" fillId="0" borderId="8" xfId="4" applyFont="1" applyBorder="1" applyAlignment="1">
      <alignment horizontal="left" vertical="center" wrapText="1"/>
    </xf>
    <xf numFmtId="166" fontId="0" fillId="0" borderId="7" xfId="4" applyNumberFormat="1" applyFont="1" applyBorder="1" applyAlignment="1">
      <alignment horizontal="left"/>
    </xf>
    <xf numFmtId="167" fontId="0" fillId="0" borderId="7" xfId="4" applyNumberFormat="1" applyFont="1" applyBorder="1" applyAlignment="1">
      <alignment horizontal="left"/>
    </xf>
    <xf numFmtId="0" fontId="5" fillId="0" borderId="0" xfId="4" applyFont="1" applyAlignment="1">
      <alignment horizontal="left" vertical="center"/>
    </xf>
    <xf numFmtId="170" fontId="0" fillId="0" borderId="0" xfId="4" applyNumberFormat="1" applyFont="1"/>
    <xf numFmtId="0" fontId="5" fillId="0" borderId="4" xfId="4" applyFont="1" applyBorder="1" applyAlignment="1">
      <alignment horizontal="left"/>
    </xf>
    <xf numFmtId="0" fontId="0" fillId="0" borderId="4" xfId="4" applyFont="1" applyBorder="1"/>
    <xf numFmtId="0" fontId="9" fillId="0" borderId="0" xfId="4" applyFont="1" applyAlignment="1">
      <alignment horizontal="left" vertical="center"/>
    </xf>
    <xf numFmtId="0" fontId="8" fillId="0" borderId="0" xfId="4" applyFont="1"/>
    <xf numFmtId="0" fontId="0" fillId="0" borderId="4" xfId="4" applyFont="1" applyBorder="1" applyAlignment="1">
      <alignment horizontal="left" vertical="center"/>
    </xf>
    <xf numFmtId="166" fontId="0" fillId="0" borderId="0" xfId="4" applyNumberFormat="1" applyFont="1" applyAlignment="1">
      <alignment vertical="top"/>
    </xf>
    <xf numFmtId="0" fontId="10" fillId="0" borderId="0" xfId="0" applyFont="1" applyAlignment="1">
      <alignment horizontal="right" vertical="center"/>
    </xf>
    <xf numFmtId="0" fontId="10" fillId="0" borderId="0" xfId="0" applyFont="1" applyAlignment="1">
      <alignment horizontal="center" vertical="top"/>
    </xf>
    <xf numFmtId="0" fontId="10" fillId="0" borderId="0" xfId="0" applyFont="1" applyAlignment="1">
      <alignment horizontal="left" vertical="center"/>
    </xf>
    <xf numFmtId="172" fontId="5" fillId="0" borderId="15" xfId="7" applyFont="1" applyFill="1" applyBorder="1" applyAlignment="1" applyProtection="1">
      <alignment horizontal="center" vertical="center" wrapText="1"/>
    </xf>
    <xf numFmtId="173" fontId="5" fillId="0" borderId="8" xfId="1" applyNumberFormat="1" applyFont="1" applyFill="1" applyBorder="1" applyAlignment="1" applyProtection="1">
      <alignment horizontal="center" vertical="center"/>
    </xf>
    <xf numFmtId="172" fontId="5" fillId="12" borderId="44" xfId="7" applyFont="1" applyFill="1" applyBorder="1" applyAlignment="1" applyProtection="1">
      <alignment horizontal="center"/>
    </xf>
    <xf numFmtId="172" fontId="5" fillId="12" borderId="45" xfId="7" applyFont="1" applyFill="1" applyBorder="1" applyAlignment="1" applyProtection="1">
      <alignment horizontal="right"/>
    </xf>
    <xf numFmtId="172" fontId="5" fillId="12" borderId="46" xfId="7" applyFont="1" applyFill="1" applyBorder="1" applyAlignment="1" applyProtection="1">
      <alignment shrinkToFit="1"/>
    </xf>
    <xf numFmtId="172" fontId="5" fillId="12" borderId="47" xfId="7" applyFont="1" applyFill="1" applyBorder="1" applyAlignment="1" applyProtection="1">
      <alignment shrinkToFit="1"/>
    </xf>
    <xf numFmtId="172" fontId="5" fillId="12" borderId="48" xfId="7" applyFont="1" applyFill="1" applyBorder="1" applyAlignment="1" applyProtection="1">
      <alignment shrinkToFit="1"/>
    </xf>
    <xf numFmtId="0" fontId="13" fillId="0" borderId="0" xfId="0" applyFont="1"/>
    <xf numFmtId="0" fontId="13" fillId="0" borderId="0" xfId="4" applyFont="1"/>
    <xf numFmtId="0" fontId="13" fillId="0" borderId="1" xfId="0" applyFont="1" applyBorder="1" applyAlignment="1">
      <alignment horizontal="center"/>
    </xf>
    <xf numFmtId="0" fontId="13" fillId="0" borderId="2" xfId="4" applyFont="1" applyBorder="1" applyAlignment="1">
      <alignment horizontal="left" vertical="top" wrapText="1"/>
    </xf>
    <xf numFmtId="0" fontId="5" fillId="0" borderId="13" xfId="6" applyFont="1" applyBorder="1" applyAlignment="1">
      <alignment horizontal="center" vertical="center" wrapText="1"/>
    </xf>
    <xf numFmtId="0" fontId="5" fillId="0" borderId="4" xfId="6" applyFont="1" applyBorder="1" applyAlignment="1">
      <alignment horizontal="center" vertical="center" wrapText="1"/>
    </xf>
    <xf numFmtId="0" fontId="5" fillId="0" borderId="22" xfId="6" applyFont="1" applyBorder="1" applyAlignment="1">
      <alignment horizontal="center"/>
    </xf>
    <xf numFmtId="0" fontId="5" fillId="0" borderId="23" xfId="6" applyFont="1" applyBorder="1" applyAlignment="1">
      <alignment horizontal="center"/>
    </xf>
    <xf numFmtId="0" fontId="5" fillId="0" borderId="7" xfId="6" applyFont="1" applyBorder="1" applyAlignment="1">
      <alignment horizontal="center" vertical="center" wrapText="1"/>
    </xf>
    <xf numFmtId="174" fontId="5" fillId="0" borderId="25" xfId="6" applyNumberFormat="1" applyFont="1" applyBorder="1" applyAlignment="1">
      <alignment horizontal="center"/>
    </xf>
    <xf numFmtId="174" fontId="5" fillId="0" borderId="26" xfId="6" applyNumberFormat="1" applyFont="1" applyBorder="1" applyAlignment="1">
      <alignment horizontal="center"/>
    </xf>
    <xf numFmtId="171" fontId="2" fillId="0" borderId="18" xfId="6" applyNumberFormat="1" applyFont="1" applyBorder="1" applyAlignment="1">
      <alignment horizontal="left"/>
    </xf>
    <xf numFmtId="10" fontId="2" fillId="0" borderId="4" xfId="6" applyNumberFormat="1" applyFont="1" applyBorder="1" applyAlignment="1">
      <alignment horizontal="center" vertical="center" wrapText="1"/>
    </xf>
    <xf numFmtId="10" fontId="2" fillId="0" borderId="34" xfId="6" applyNumberFormat="1" applyFont="1" applyBorder="1" applyAlignment="1"/>
    <xf numFmtId="173" fontId="13" fillId="0" borderId="17" xfId="1" applyNumberFormat="1" applyFont="1" applyFill="1" applyBorder="1" applyAlignment="1" applyProtection="1">
      <alignment horizontal="center" vertical="center"/>
    </xf>
    <xf numFmtId="10" fontId="2" fillId="0" borderId="28" xfId="8" applyNumberFormat="1" applyFont="1" applyFill="1" applyBorder="1" applyAlignment="1" applyProtection="1">
      <alignment horizontal="center"/>
    </xf>
    <xf numFmtId="10" fontId="2" fillId="0" borderId="29" xfId="8" applyNumberFormat="1" applyFont="1" applyFill="1" applyBorder="1" applyAlignment="1" applyProtection="1">
      <alignment horizontal="center"/>
    </xf>
    <xf numFmtId="10" fontId="2" fillId="0" borderId="30" xfId="8" applyNumberFormat="1" applyFont="1" applyFill="1" applyBorder="1" applyAlignment="1" applyProtection="1">
      <alignment horizontal="center"/>
    </xf>
    <xf numFmtId="0" fontId="2" fillId="0" borderId="20" xfId="6" applyFont="1" applyBorder="1"/>
    <xf numFmtId="10" fontId="2" fillId="0" borderId="20" xfId="6" applyNumberFormat="1" applyFont="1" applyBorder="1" applyAlignment="1">
      <alignment horizontal="center" vertical="center" wrapText="1"/>
    </xf>
    <xf numFmtId="10" fontId="2" fillId="0" borderId="49" xfId="6" applyNumberFormat="1" applyFont="1" applyBorder="1" applyAlignment="1"/>
    <xf numFmtId="173" fontId="13" fillId="0" borderId="1" xfId="1" applyNumberFormat="1" applyFont="1" applyFill="1" applyBorder="1" applyAlignment="1" applyProtection="1">
      <alignment horizontal="center" vertical="center"/>
    </xf>
    <xf numFmtId="10" fontId="2" fillId="0" borderId="31" xfId="8" applyNumberFormat="1" applyFont="1" applyFill="1" applyBorder="1" applyAlignment="1" applyProtection="1">
      <alignment horizontal="center"/>
      <protection locked="0"/>
    </xf>
    <xf numFmtId="10" fontId="2" fillId="0" borderId="32" xfId="8" applyNumberFormat="1" applyFont="1" applyFill="1" applyBorder="1" applyAlignment="1" applyProtection="1">
      <alignment horizontal="center"/>
      <protection locked="0"/>
    </xf>
    <xf numFmtId="10" fontId="2" fillId="0" borderId="33" xfId="8" applyNumberFormat="1" applyFont="1" applyFill="1" applyBorder="1" applyAlignment="1" applyProtection="1">
      <alignment horizontal="center"/>
      <protection locked="0"/>
    </xf>
    <xf numFmtId="10" fontId="2" fillId="0" borderId="19" xfId="6" applyNumberFormat="1" applyFont="1" applyBorder="1" applyAlignment="1">
      <alignment horizontal="center" vertical="center" wrapText="1"/>
    </xf>
    <xf numFmtId="10" fontId="2" fillId="0" borderId="27" xfId="6" applyNumberFormat="1" applyFont="1" applyBorder="1" applyAlignment="1"/>
    <xf numFmtId="10" fontId="2" fillId="0" borderId="7" xfId="6" applyNumberFormat="1" applyFont="1" applyBorder="1" applyAlignment="1">
      <alignment horizontal="center" vertical="center" wrapText="1"/>
    </xf>
    <xf numFmtId="10" fontId="2" fillId="0" borderId="3" xfId="6" applyNumberFormat="1" applyFont="1" applyBorder="1" applyAlignment="1"/>
    <xf numFmtId="0" fontId="2" fillId="5" borderId="13" xfId="6" applyFont="1" applyFill="1" applyBorder="1"/>
    <xf numFmtId="0" fontId="2" fillId="5" borderId="14" xfId="6" applyFont="1" applyFill="1" applyBorder="1"/>
    <xf numFmtId="172" fontId="13" fillId="5" borderId="14" xfId="7" applyFont="1" applyFill="1" applyBorder="1" applyAlignment="1" applyProtection="1">
      <alignment horizontal="center"/>
    </xf>
    <xf numFmtId="0" fontId="2" fillId="5" borderId="15" xfId="6" applyFont="1" applyFill="1" applyBorder="1"/>
    <xf numFmtId="0" fontId="3" fillId="0" borderId="34" xfId="6" applyFont="1" applyBorder="1" applyAlignment="1">
      <alignment horizontal="left" vertical="top"/>
    </xf>
    <xf numFmtId="0" fontId="2" fillId="12" borderId="17" xfId="6" applyFont="1" applyFill="1" applyBorder="1"/>
    <xf numFmtId="172" fontId="13" fillId="12" borderId="35" xfId="7" applyFont="1" applyFill="1" applyBorder="1" applyAlignment="1" applyProtection="1">
      <alignment horizontal="center"/>
    </xf>
    <xf numFmtId="172" fontId="13" fillId="12" borderId="36" xfId="7" applyFont="1" applyFill="1" applyBorder="1" applyAlignment="1" applyProtection="1">
      <alignment horizontal="right"/>
    </xf>
    <xf numFmtId="10" fontId="13" fillId="12" borderId="37" xfId="8" applyNumberFormat="1" applyFont="1" applyFill="1" applyBorder="1" applyAlignment="1" applyProtection="1"/>
    <xf numFmtId="10" fontId="13" fillId="12" borderId="38" xfId="8" applyNumberFormat="1" applyFont="1" applyFill="1" applyBorder="1" applyAlignment="1" applyProtection="1"/>
    <xf numFmtId="10" fontId="13" fillId="12" borderId="39" xfId="8" applyNumberFormat="1" applyFont="1" applyFill="1" applyBorder="1" applyAlignment="1" applyProtection="1"/>
    <xf numFmtId="0" fontId="2" fillId="12" borderId="1" xfId="6" applyFont="1" applyFill="1" applyBorder="1"/>
    <xf numFmtId="172" fontId="13" fillId="0" borderId="9" xfId="7" applyFont="1" applyFill="1" applyBorder="1" applyAlignment="1" applyProtection="1">
      <alignment horizontal="center"/>
    </xf>
    <xf numFmtId="172" fontId="13" fillId="0" borderId="40" xfId="7" applyFont="1" applyFill="1" applyBorder="1" applyAlignment="1" applyProtection="1">
      <alignment horizontal="right"/>
    </xf>
    <xf numFmtId="43" fontId="13" fillId="0" borderId="10" xfId="1" applyFont="1" applyFill="1" applyBorder="1" applyAlignment="1" applyProtection="1">
      <alignment shrinkToFit="1"/>
    </xf>
    <xf numFmtId="43" fontId="13" fillId="0" borderId="11" xfId="1" applyFont="1" applyFill="1" applyBorder="1" applyAlignment="1" applyProtection="1">
      <alignment shrinkToFit="1"/>
    </xf>
    <xf numFmtId="43" fontId="13" fillId="0" borderId="12" xfId="1" applyFont="1" applyFill="1" applyBorder="1" applyAlignment="1" applyProtection="1">
      <alignment shrinkToFit="1"/>
    </xf>
    <xf numFmtId="0" fontId="5" fillId="0" borderId="0" xfId="6" applyFont="1" applyAlignment="1">
      <alignment horizontal="left"/>
    </xf>
    <xf numFmtId="0" fontId="2" fillId="0" borderId="0" xfId="6" applyFont="1"/>
    <xf numFmtId="0" fontId="2" fillId="12" borderId="1" xfId="6" applyFont="1" applyFill="1" applyBorder="1" applyAlignment="1">
      <alignment horizontal="center"/>
    </xf>
    <xf numFmtId="172" fontId="13" fillId="12" borderId="9" xfId="7" applyFont="1" applyFill="1" applyBorder="1" applyAlignment="1" applyProtection="1">
      <alignment horizontal="center"/>
    </xf>
    <xf numFmtId="172" fontId="13" fillId="12" borderId="40" xfId="7" applyFont="1" applyFill="1" applyBorder="1" applyAlignment="1" applyProtection="1">
      <alignment horizontal="right"/>
    </xf>
    <xf numFmtId="43" fontId="13" fillId="12" borderId="10" xfId="1" applyFont="1" applyFill="1" applyBorder="1" applyAlignment="1" applyProtection="1">
      <alignment shrinkToFit="1"/>
    </xf>
    <xf numFmtId="43" fontId="13" fillId="12" borderId="11" xfId="1" applyFont="1" applyFill="1" applyBorder="1" applyAlignment="1" applyProtection="1">
      <alignment shrinkToFit="1"/>
    </xf>
    <xf numFmtId="43" fontId="13" fillId="12" borderId="12" xfId="1" applyFont="1" applyFill="1" applyBorder="1" applyAlignment="1" applyProtection="1">
      <alignment shrinkToFit="1"/>
    </xf>
    <xf numFmtId="172" fontId="13" fillId="0" borderId="18" xfId="7" applyFont="1" applyFill="1" applyBorder="1" applyAlignment="1" applyProtection="1">
      <alignment horizontal="center"/>
    </xf>
    <xf numFmtId="172" fontId="13" fillId="0" borderId="27" xfId="7" applyFont="1" applyFill="1" applyBorder="1" applyAlignment="1" applyProtection="1">
      <alignment horizontal="right"/>
    </xf>
    <xf numFmtId="43" fontId="13" fillId="0" borderId="41" xfId="1" applyFont="1" applyFill="1" applyBorder="1" applyAlignment="1" applyProtection="1">
      <alignment shrinkToFit="1"/>
    </xf>
    <xf numFmtId="43" fontId="13" fillId="0" borderId="42" xfId="1" applyFont="1" applyFill="1" applyBorder="1" applyAlignment="1" applyProtection="1">
      <alignment shrinkToFit="1"/>
    </xf>
    <xf numFmtId="43" fontId="13" fillId="0" borderId="43" xfId="1" applyFont="1" applyFill="1" applyBorder="1" applyAlignment="1" applyProtection="1">
      <alignment shrinkToFit="1"/>
    </xf>
    <xf numFmtId="0" fontId="2" fillId="12" borderId="2" xfId="6" applyFont="1" applyFill="1" applyBorder="1"/>
    <xf numFmtId="0" fontId="5" fillId="0" borderId="21" xfId="6" applyFont="1" applyFill="1" applyBorder="1" applyAlignment="1" applyProtection="1">
      <alignment horizontal="center"/>
      <protection locked="0"/>
    </xf>
    <xf numFmtId="174" fontId="5" fillId="0" borderId="24" xfId="6" applyNumberFormat="1" applyFont="1" applyFill="1" applyBorder="1" applyAlignment="1" applyProtection="1">
      <alignment horizontal="center"/>
      <protection locked="0"/>
    </xf>
    <xf numFmtId="166" fontId="0" fillId="0" borderId="7" xfId="0" applyNumberFormat="1" applyBorder="1" applyAlignment="1">
      <alignment horizontal="left"/>
    </xf>
    <xf numFmtId="167" fontId="0" fillId="0" borderId="0" xfId="0" applyNumberFormat="1" applyAlignment="1">
      <alignment horizontal="left"/>
    </xf>
  </cellXfs>
  <cellStyles count="9">
    <cellStyle name="Moeda_Composicao BDI v2.1" xfId="5" xr:uid="{23B7CF75-EE93-42D5-A34D-D5840B6CC111}"/>
    <cellStyle name="Normal" xfId="0" builtinId="0"/>
    <cellStyle name="Normal 2" xfId="4" xr:uid="{4483DC49-BCB9-4981-B33B-DBF9D278D49C}"/>
    <cellStyle name="Normal 3" xfId="6" xr:uid="{6477E84F-67F4-433F-9502-CD25E5AB9398}"/>
    <cellStyle name="Normal_FICHA DE VERIFICAÇÃO PRELIMINAR - Plano R" xfId="3" xr:uid="{F9873D05-77F1-403D-BAED-D33D6BE2462C}"/>
    <cellStyle name="Porcentagem" xfId="2" builtinId="5"/>
    <cellStyle name="Porcentagem 2" xfId="8" xr:uid="{26569870-8D40-4FDA-8471-F24CD9111EDF}"/>
    <cellStyle name="Vírgula" xfId="1" builtinId="3"/>
    <cellStyle name="Vírgula 2" xfId="7" xr:uid="{AECDD715-BE33-41CC-AB19-38183876C8B5}"/>
  </cellStyles>
  <dxfs count="30">
    <dxf>
      <font>
        <b val="0"/>
        <condense val="0"/>
        <extend val="0"/>
        <color indexed="44"/>
      </font>
    </dxf>
    <dxf>
      <font>
        <b val="0"/>
        <condense val="0"/>
        <extend val="0"/>
        <color indexed="9"/>
      </font>
    </dxf>
    <dxf>
      <font>
        <b val="0"/>
        <condense val="0"/>
        <extend val="0"/>
        <color indexed="44"/>
      </font>
    </dxf>
    <dxf>
      <font>
        <b val="0"/>
        <condense val="0"/>
        <extend val="0"/>
        <color indexed="9"/>
      </font>
    </dxf>
    <dxf>
      <font>
        <b val="0"/>
        <condense val="0"/>
        <extend val="0"/>
        <color indexed="9"/>
      </font>
    </dxf>
    <dxf>
      <font>
        <b val="0"/>
        <condense val="0"/>
        <extend val="0"/>
        <color indexed="44"/>
      </font>
    </dxf>
    <dxf>
      <font>
        <b val="0"/>
        <condense val="0"/>
        <extend val="0"/>
        <color indexed="8"/>
      </font>
      <fill>
        <patternFill patternType="solid">
          <fgColor indexed="46"/>
          <bgColor indexed="24"/>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26"/>
          <bgColor indexed="43"/>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val="0"/>
        <condense val="0"/>
        <extend val="0"/>
        <color indexed="8"/>
      </font>
      <fill>
        <patternFill patternType="solid">
          <fgColor indexed="26"/>
          <bgColor indexed="43"/>
        </patternFill>
      </fill>
    </dxf>
    <dxf>
      <font>
        <b val="0"/>
        <condense val="0"/>
        <extend val="0"/>
        <color indexed="8"/>
      </font>
      <fill>
        <patternFill patternType="solid">
          <fgColor indexed="46"/>
          <bgColor indexed="24"/>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dxf>
    <dxf>
      <font>
        <b/>
        <i val="0"/>
        <condense val="0"/>
        <extend val="0"/>
        <color indexed="9"/>
      </font>
      <fill>
        <patternFill patternType="none">
          <fgColor indexed="64"/>
          <bgColor indexed="65"/>
        </patternFill>
      </fill>
      <border>
        <left/>
        <right/>
        <top style="thin">
          <color indexed="64"/>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ce\Desktop\excluir\05%20-%20Planilha%20Or&#231;ament&#225;ria%20-%20OK\PMP.OR&#199;.6LOTES%20-%20rev16.xls" TargetMode="External"/><Relationship Id="rId1" Type="http://schemas.openxmlformats.org/officeDocument/2006/relationships/externalLinkPath" Target="excluir/05%20-%20Planilha%20Or&#231;ament&#225;ria%20-%20OK/PMP.OR&#199;.6LOTES%20-%20rev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 val="Planilha1"/>
    </sheetNames>
    <sheetDataSet>
      <sheetData sheetId="0">
        <row r="3">
          <cell r="O3">
            <v>1</v>
          </cell>
        </row>
      </sheetData>
      <sheetData sheetId="1">
        <row r="4">
          <cell r="F4" t="str">
            <v>OGU</v>
          </cell>
        </row>
        <row r="5">
          <cell r="F5" t="str">
            <v>Prefeitura Municipal de Pelotas</v>
          </cell>
        </row>
        <row r="6">
          <cell r="F6" t="str">
            <v>Pelotas/RS</v>
          </cell>
        </row>
        <row r="16">
          <cell r="F16" t="str">
            <v>PAVIMENTAÇÃO DE 6 LOTES DE TRECHOS DE RUAS</v>
          </cell>
        </row>
        <row r="17">
          <cell r="F17" t="str">
            <v>PAVIMENTAÇÃO DE 6 LOTES DE TRECHOS DE RUAS</v>
          </cell>
        </row>
        <row r="18">
          <cell r="F18" t="str">
            <v>NÃO DESONERADO</v>
          </cell>
        </row>
        <row r="22">
          <cell r="F22" t="str">
            <v>MARCOS SONDA TORMEN</v>
          </cell>
        </row>
        <row r="23">
          <cell r="F23" t="str">
            <v>CREA-RS 227799</v>
          </cell>
        </row>
        <row r="24">
          <cell r="F24" t="str">
            <v>12792954</v>
          </cell>
        </row>
      </sheetData>
      <sheetData sheetId="2"/>
      <sheetData sheetId="3">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74264-ADA7-4E56-A8DE-1785FF141F19}">
  <sheetPr>
    <pageSetUpPr fitToPage="1"/>
  </sheetPr>
  <dimension ref="A1:J713"/>
  <sheetViews>
    <sheetView tabSelected="1" workbookViewId="0">
      <selection activeCell="A709" sqref="A709:I713"/>
    </sheetView>
  </sheetViews>
  <sheetFormatPr defaultRowHeight="14.4" x14ac:dyDescent="0.3"/>
  <cols>
    <col min="1" max="1" width="12.6640625" customWidth="1"/>
    <col min="2" max="3" width="15.6640625" customWidth="1"/>
    <col min="4" max="4" width="65.6640625" style="4" customWidth="1"/>
    <col min="5" max="5" width="10.6640625" customWidth="1"/>
    <col min="6" max="7" width="14.6640625" customWidth="1"/>
    <col min="8" max="8" width="10.6640625" customWidth="1"/>
    <col min="9" max="9" width="14.6640625" customWidth="1"/>
    <col min="10" max="10" width="15.6640625" customWidth="1"/>
  </cols>
  <sheetData>
    <row r="1" spans="1:10" ht="15.6" x14ac:dyDescent="0.3">
      <c r="D1" s="72" t="s">
        <v>0</v>
      </c>
      <c r="F1" s="1"/>
      <c r="J1" s="2" t="s">
        <v>1</v>
      </c>
    </row>
    <row r="2" spans="1:10" ht="15" x14ac:dyDescent="0.3">
      <c r="D2" s="73" t="str">
        <f>IF(TIPOORCAMENTO="licitado","Orçamento Licitado","Orçamento Base para Licitação")&amp;" - "&amp;import.recurso</f>
        <v>Orçamento Base para Licitação - OGU</v>
      </c>
      <c r="J2" s="3" t="s">
        <v>2</v>
      </c>
    </row>
    <row r="4" spans="1:10" x14ac:dyDescent="0.3">
      <c r="A4" s="5" t="s">
        <v>3</v>
      </c>
      <c r="B4" s="5"/>
      <c r="C4" s="6" t="s">
        <v>4</v>
      </c>
      <c r="D4" s="74" t="s">
        <v>5</v>
      </c>
      <c r="E4" s="5" t="s">
        <v>6</v>
      </c>
      <c r="F4" s="5"/>
      <c r="G4" s="5"/>
      <c r="H4" s="5"/>
      <c r="I4" s="5"/>
      <c r="J4" s="5"/>
    </row>
    <row r="5" spans="1:10" x14ac:dyDescent="0.3">
      <c r="A5" s="7"/>
      <c r="B5" s="7"/>
      <c r="C5" s="8"/>
      <c r="D5" s="9" t="s">
        <v>151</v>
      </c>
      <c r="E5" s="7" t="s">
        <v>149</v>
      </c>
      <c r="F5" s="7"/>
      <c r="G5" s="7"/>
      <c r="H5" s="7"/>
      <c r="I5" s="7"/>
      <c r="J5" s="7"/>
    </row>
    <row r="6" spans="1:10" x14ac:dyDescent="0.3">
      <c r="A6" s="10"/>
      <c r="B6" s="10"/>
      <c r="C6" s="11"/>
      <c r="D6" s="11"/>
      <c r="E6" s="10"/>
      <c r="F6" s="10"/>
      <c r="G6" s="10"/>
      <c r="H6" s="10"/>
      <c r="I6" s="10"/>
      <c r="J6" s="10"/>
    </row>
    <row r="7" spans="1:10" x14ac:dyDescent="0.3">
      <c r="A7" s="5" t="s">
        <v>7</v>
      </c>
      <c r="B7" s="5"/>
      <c r="C7" s="6" t="s">
        <v>8</v>
      </c>
      <c r="D7" s="74" t="str">
        <f>IF(TIPOORCAMENTO="Licitado","NOME DA EMPRESA","DESCRIÇÃO DO LOTE")</f>
        <v>DESCRIÇÃO DO LOTE</v>
      </c>
      <c r="E7" s="12" t="str">
        <f>IF(TIPOORCAMENTO="Licitado","REGIME DE EXECUÇÃO","MUNICÍPIO / UF")</f>
        <v>MUNICÍPIO / UF</v>
      </c>
      <c r="F7" s="12"/>
      <c r="G7" s="12"/>
      <c r="H7" s="13" t="str">
        <f>IF(TIPOORCAMENTO="Licitado","","BDI 1")</f>
        <v>BDI 1</v>
      </c>
      <c r="I7" s="13" t="str">
        <f>IF(TIPOORCAMENTO="Licitado","","BDI 2")</f>
        <v>BDI 2</v>
      </c>
      <c r="J7" s="14" t="str">
        <f>IF(TIPOORCAMENTO="Licitado","Nº CTEF","BDI 3")</f>
        <v>BDI 3</v>
      </c>
    </row>
    <row r="8" spans="1:10" x14ac:dyDescent="0.3">
      <c r="A8" s="7"/>
      <c r="B8" s="7"/>
      <c r="C8" s="15" t="s">
        <v>148</v>
      </c>
      <c r="D8" s="9" t="s">
        <v>149</v>
      </c>
      <c r="E8" s="16" t="s">
        <v>150</v>
      </c>
      <c r="F8" s="16"/>
      <c r="G8" s="16"/>
      <c r="H8" s="17"/>
      <c r="I8" s="17"/>
      <c r="J8" s="18"/>
    </row>
    <row r="10" spans="1:10" ht="26.4" x14ac:dyDescent="0.3">
      <c r="A10" s="19" t="s">
        <v>9</v>
      </c>
      <c r="B10" s="19" t="s">
        <v>10</v>
      </c>
      <c r="C10" s="19" t="s">
        <v>11</v>
      </c>
      <c r="D10" s="19" t="s">
        <v>12</v>
      </c>
      <c r="E10" s="20" t="s">
        <v>13</v>
      </c>
      <c r="F10" s="19" t="s">
        <v>14</v>
      </c>
      <c r="G10" s="19" t="str">
        <f>IF(TIPOORCAMENTO="Licitado","","Custo Unitário (sem BDI) (R$)")</f>
        <v>Custo Unitário (sem BDI) (R$)</v>
      </c>
      <c r="H10" s="19" t="str">
        <f>IF(TIPOORCAMENTO="Licitado","","BDI
(%)")</f>
        <v>BDI
(%)</v>
      </c>
      <c r="I10" s="19" t="s">
        <v>15</v>
      </c>
      <c r="J10" s="19" t="s">
        <v>16</v>
      </c>
    </row>
    <row r="11" spans="1:10" x14ac:dyDescent="0.3">
      <c r="A11" s="24" t="str">
        <f>Import.DescLote</f>
        <v>PAVIMENTAÇÃO DE 6 LOTES DE TRECHOS DE RUAS</v>
      </c>
      <c r="B11" s="24"/>
      <c r="C11" s="24"/>
      <c r="D11" s="24"/>
      <c r="E11" s="25"/>
      <c r="F11" s="26"/>
      <c r="G11" s="26"/>
      <c r="H11" s="27"/>
      <c r="I11" s="26"/>
      <c r="J11" s="28"/>
    </row>
    <row r="12" spans="1:10" ht="28.8" x14ac:dyDescent="0.3">
      <c r="A12" s="43" t="str">
        <f ca="1">IF(OR($A12=0,$J12=""),"-",CONCATENATE(#REF!&amp;".",IF(AND(#REF!&gt;=2,$A12&gt;=2),#REF!&amp;".",""),IF(AND(#REF!&gt;=3,$A12&gt;=3),#REF!&amp;".",""),IF(AND(#REF!&gt;=4,$A12&gt;=4),#REF!&amp;".",""),IF($A12="S",#REF!&amp;".","")))</f>
        <v>1.</v>
      </c>
      <c r="B12" s="44"/>
      <c r="C12" s="45"/>
      <c r="D12" s="46" t="s">
        <v>18</v>
      </c>
      <c r="E12" s="47"/>
      <c r="F12" s="48"/>
      <c r="G12" s="49"/>
      <c r="H12" s="50"/>
      <c r="I12" s="48"/>
      <c r="J12" s="51"/>
    </row>
    <row r="13" spans="1:10" x14ac:dyDescent="0.3">
      <c r="A13" s="52" t="str">
        <f ca="1">IF(OR($A13=0,$J13=""),"-",CONCATENATE(#REF!&amp;".",IF(AND(#REF!&gt;=2,$A13&gt;=2),#REF!&amp;".",""),IF(AND(#REF!&gt;=3,$A13&gt;=3),#REF!&amp;".",""),IF(AND(#REF!&gt;=4,$A13&gt;=4),#REF!&amp;".",""),IF($A13="S",#REF!&amp;".","")))</f>
        <v>1.1.</v>
      </c>
      <c r="B13" s="53"/>
      <c r="C13" s="54"/>
      <c r="D13" s="55" t="s">
        <v>20</v>
      </c>
      <c r="E13" s="56"/>
      <c r="F13" s="57"/>
      <c r="G13" s="58"/>
      <c r="H13" s="59"/>
      <c r="I13" s="57"/>
      <c r="J13" s="60"/>
    </row>
    <row r="14" spans="1:10" x14ac:dyDescent="0.3">
      <c r="A14" s="21" t="str">
        <f ca="1">IF(OR($A14=0,$J14=""),"-",CONCATENATE(#REF!&amp;".",IF(AND(#REF!&gt;=2,$A14&gt;=2),#REF!&amp;".",""),IF(AND(#REF!&gt;=3,$A14&gt;=3),#REF!&amp;".",""),IF(AND(#REF!&gt;=4,$A14&gt;=4),#REF!&amp;".",""),IF($A14="S",#REF!&amp;".","")))</f>
        <v>1.1.0.0.1.</v>
      </c>
      <c r="B14" s="67"/>
      <c r="C14" s="67"/>
      <c r="D14" s="68" t="str">
        <f ca="1">IF($A14="S",REFERENCIA.Descricao,"(digite a descrição aqui)")</f>
        <v>ADMINISTRAÇÃO LOCAL DE OBRA</v>
      </c>
      <c r="E14" s="69" t="s">
        <v>131</v>
      </c>
      <c r="F14" s="22">
        <v>1</v>
      </c>
      <c r="G14" s="70"/>
      <c r="H14" s="71" t="s">
        <v>17</v>
      </c>
      <c r="I14" s="22"/>
      <c r="J14" s="23"/>
    </row>
    <row r="15" spans="1:10" ht="28.8" x14ac:dyDescent="0.3">
      <c r="A15" s="43" t="str">
        <f ca="1">IF(OR($A15=0,$J15=""),"-",CONCATENATE(#REF!&amp;".",IF(AND(#REF!&gt;=2,$A15&gt;=2),#REF!&amp;".",""),IF(AND(#REF!&gt;=3,$A15&gt;=3),#REF!&amp;".",""),IF(AND(#REF!&gt;=4,$A15&gt;=4),#REF!&amp;".",""),IF($A15="S",#REF!&amp;".","")))</f>
        <v>2.</v>
      </c>
      <c r="B15" s="44"/>
      <c r="C15" s="45"/>
      <c r="D15" s="46" t="s">
        <v>21</v>
      </c>
      <c r="E15" s="47" t="s">
        <v>19</v>
      </c>
      <c r="F15" s="48">
        <v>0</v>
      </c>
      <c r="G15" s="49"/>
      <c r="H15" s="50"/>
      <c r="I15" s="48"/>
      <c r="J15" s="51"/>
    </row>
    <row r="16" spans="1:10" x14ac:dyDescent="0.3">
      <c r="A16" s="52" t="str">
        <f ca="1">IF(OR($A16=0,$J16=""),"-",CONCATENATE(#REF!&amp;".",IF(AND(#REF!&gt;=2,$A16&gt;=2),#REF!&amp;".",""),IF(AND(#REF!&gt;=3,$A16&gt;=3),#REF!&amp;".",""),IF(AND(#REF!&gt;=4,$A16&gt;=4),#REF!&amp;".",""),IF($A16="S",#REF!&amp;".","")))</f>
        <v>2.1.</v>
      </c>
      <c r="B16" s="61"/>
      <c r="C16" s="61"/>
      <c r="D16" s="62" t="s">
        <v>22</v>
      </c>
      <c r="E16" s="63" t="s">
        <v>19</v>
      </c>
      <c r="F16" s="57">
        <v>0</v>
      </c>
      <c r="G16" s="64"/>
      <c r="H16" s="65"/>
      <c r="I16" s="57"/>
      <c r="J16" s="60"/>
    </row>
    <row r="17" spans="1:10" x14ac:dyDescent="0.3">
      <c r="A17" s="52" t="str">
        <f ca="1">IF(OR($A17=0,$J17=""),"-",CONCATENATE(#REF!&amp;".",IF(AND(#REF!&gt;=2,$A17&gt;=2),#REF!&amp;".",""),IF(AND(#REF!&gt;=3,$A17&gt;=3),#REF!&amp;".",""),IF(AND(#REF!&gt;=4,$A17&gt;=4),#REF!&amp;".",""),IF($A17="S",#REF!&amp;".","")))</f>
        <v>2.1.1.</v>
      </c>
      <c r="B17" s="61"/>
      <c r="C17" s="61"/>
      <c r="D17" s="62" t="s">
        <v>23</v>
      </c>
      <c r="E17" s="63" t="s">
        <v>19</v>
      </c>
      <c r="F17" s="57">
        <v>0</v>
      </c>
      <c r="G17" s="64"/>
      <c r="H17" s="65"/>
      <c r="I17" s="57"/>
      <c r="J17" s="60"/>
    </row>
    <row r="18" spans="1:10" x14ac:dyDescent="0.3">
      <c r="A18" s="21" t="str">
        <f ca="1">IF(OR($A18=0,$J18=""),"-",CONCATENATE(#REF!&amp;".",IF(AND(#REF!&gt;=2,$A18&gt;=2),#REF!&amp;".",""),IF(AND(#REF!&gt;=3,$A18&gt;=3),#REF!&amp;".",""),IF(AND(#REF!&gt;=4,$A18&gt;=4),#REF!&amp;".",""),IF($A18="S",#REF!&amp;".","")))</f>
        <v>2.1.1.0.1.</v>
      </c>
      <c r="B18" s="67"/>
      <c r="C18" s="67"/>
      <c r="D18" s="68" t="str">
        <f ca="1">IF($A18="S",REFERENCIA.Descricao,"(digite a descrição aqui)")</f>
        <v>PLACA DE OBRA EM CHAPA GALVANIZADA N.22, ADESIVADA, 3,00x1,50M</v>
      </c>
      <c r="E18" s="69" t="s">
        <v>132</v>
      </c>
      <c r="F18" s="22">
        <v>4.5</v>
      </c>
      <c r="G18" s="70"/>
      <c r="H18" s="71" t="s">
        <v>17</v>
      </c>
      <c r="I18" s="22"/>
      <c r="J18" s="23"/>
    </row>
    <row r="19" spans="1:10" ht="28.8" x14ac:dyDescent="0.3">
      <c r="A19" s="21" t="str">
        <f ca="1">IF(OR($A19=0,$J19=""),"-",CONCATENATE(#REF!&amp;".",IF(AND(#REF!&gt;=2,$A19&gt;=2),#REF!&amp;".",""),IF(AND(#REF!&gt;=3,$A19&gt;=3),#REF!&amp;".",""),IF(AND(#REF!&gt;=4,$A19&gt;=4),#REF!&amp;".",""),IF($A19="S",#REF!&amp;".","")))</f>
        <v>2.1.1.0.2.</v>
      </c>
      <c r="B19" s="67"/>
      <c r="C19" s="67"/>
      <c r="D19" s="68" t="str">
        <f ca="1">IF($A19="S",REFERENCIA.Descricao,"(digite a descrição aqui)")</f>
        <v>CONFECÇÃO DE PLACA EM AÇO Nº 16 GALVANIZADO, COM PELÍCULA TIPO I + I - CHAPA RECUPERADA</v>
      </c>
      <c r="E19" s="69" t="s">
        <v>132</v>
      </c>
      <c r="F19" s="22">
        <v>8</v>
      </c>
      <c r="G19" s="70"/>
      <c r="H19" s="71" t="s">
        <v>17</v>
      </c>
      <c r="I19" s="22"/>
      <c r="J19" s="23"/>
    </row>
    <row r="20" spans="1:10" ht="28.8" x14ac:dyDescent="0.3">
      <c r="A20" s="21" t="str">
        <f ca="1">IF(OR($A20=0,$J20=""),"-",CONCATENATE(#REF!&amp;".",IF(AND(#REF!&gt;=2,$A20&gt;=2),#REF!&amp;".",""),IF(AND(#REF!&gt;=3,$A20&gt;=3),#REF!&amp;".",""),IF(AND(#REF!&gt;=4,$A20&gt;=4),#REF!&amp;".",""),IF($A20="S",#REF!&amp;".","")))</f>
        <v>2.1.1.0.3.</v>
      </c>
      <c r="B20" s="67"/>
      <c r="C20" s="67"/>
      <c r="D20" s="68" t="str">
        <f ca="1">IF($A20="S",REFERENCIA.Descricao,"(digite a descrição aqui)")</f>
        <v>FORNECIMENTO E IMPLANTAÇÃO DE SUPORTE E TRAVESSA PARA PLACA DE SINALIZAÇÃO</v>
      </c>
      <c r="E20" s="69" t="s">
        <v>131</v>
      </c>
      <c r="F20" s="22">
        <v>8</v>
      </c>
      <c r="G20" s="70"/>
      <c r="H20" s="71" t="s">
        <v>17</v>
      </c>
      <c r="I20" s="22"/>
      <c r="J20" s="23"/>
    </row>
    <row r="21" spans="1:10" ht="28.8" x14ac:dyDescent="0.3">
      <c r="A21" s="21" t="str">
        <f ca="1">IF(OR($A21=0,$J21=""),"-",CONCATENATE(#REF!&amp;".",IF(AND(#REF!&gt;=2,$A21&gt;=2),#REF!&amp;".",""),IF(AND(#REF!&gt;=3,$A21&gt;=3),#REF!&amp;".",""),IF(AND(#REF!&gt;=4,$A21&gt;=4),#REF!&amp;".",""),IF($A21="S",#REF!&amp;".","")))</f>
        <v>2.1.1.0.4.</v>
      </c>
      <c r="B21" s="67"/>
      <c r="C21" s="67"/>
      <c r="D21" s="68" t="str">
        <f ca="1">IF($A21="S",REFERENCIA.Descricao,"(digite a descrição aqui)")</f>
        <v xml:space="preserve">TELA PLASTICA LARANJA, TIPO TAPUME PARA SINALIZACAO, MALHA RETANGULAR, ROLO 1.20 X 50 M (L X C)                                                                                                                                                                                                                                                                                                                                                                                                           </v>
      </c>
      <c r="E21" s="69" t="s">
        <v>133</v>
      </c>
      <c r="F21" s="22">
        <v>1000</v>
      </c>
      <c r="G21" s="70"/>
      <c r="H21" s="71" t="s">
        <v>17</v>
      </c>
      <c r="I21" s="22"/>
      <c r="J21" s="23"/>
    </row>
    <row r="22" spans="1:10" ht="28.8" x14ac:dyDescent="0.3">
      <c r="A22" s="21" t="str">
        <f ca="1">IF(OR($A22=0,$J22=""),"-",CONCATENATE(#REF!&amp;".",IF(AND(#REF!&gt;=2,$A22&gt;=2),#REF!&amp;".",""),IF(AND(#REF!&gt;=3,$A22&gt;=3),#REF!&amp;".",""),IF(AND(#REF!&gt;=4,$A22&gt;=4),#REF!&amp;".",""),IF($A22="S",#REF!&amp;".","")))</f>
        <v>2.1.1.0.5.</v>
      </c>
      <c r="B22" s="67"/>
      <c r="C22" s="67"/>
      <c r="D22" s="68" t="str">
        <f ca="1">IF($A22="S",REFERENCIA.Descricao,"(digite a descrição aqui)")</f>
        <v>SERVICOS TOPOGRAFICOS PARA PAVIMENTACAO, INCLUSIVE NOTA DE SERVICOS, ACOMPANHAMENTO E GREIDE REF 78472</v>
      </c>
      <c r="E22" s="69" t="s">
        <v>134</v>
      </c>
      <c r="F22" s="22">
        <v>3929</v>
      </c>
      <c r="G22" s="70"/>
      <c r="H22" s="71" t="s">
        <v>17</v>
      </c>
      <c r="I22" s="22"/>
      <c r="J22" s="23"/>
    </row>
    <row r="23" spans="1:10" x14ac:dyDescent="0.3">
      <c r="A23" s="52" t="str">
        <f ca="1">IF(OR($A23=0,$J23=""),"-",CONCATENATE(#REF!&amp;".",IF(AND(#REF!&gt;=2,$A23&gt;=2),#REF!&amp;".",""),IF(AND(#REF!&gt;=3,$A23&gt;=3),#REF!&amp;".",""),IF(AND(#REF!&gt;=4,$A23&gt;=4),#REF!&amp;".",""),IF($A23="S",#REF!&amp;".","")))</f>
        <v>2.1.2.</v>
      </c>
      <c r="B23" s="61"/>
      <c r="C23" s="61"/>
      <c r="D23" s="62" t="s">
        <v>24</v>
      </c>
      <c r="E23" s="63" t="s">
        <v>19</v>
      </c>
      <c r="F23" s="57">
        <v>0</v>
      </c>
      <c r="G23" s="64"/>
      <c r="H23" s="65"/>
      <c r="I23" s="57"/>
      <c r="J23" s="60"/>
    </row>
    <row r="24" spans="1:10" ht="28.8" x14ac:dyDescent="0.3">
      <c r="A24" s="21" t="str">
        <f ca="1">IF(OR($A24=0,$J24=""),"-",CONCATENATE(#REF!&amp;".",IF(AND(#REF!&gt;=2,$A24&gt;=2),#REF!&amp;".",""),IF(AND(#REF!&gt;=3,$A24&gt;=3),#REF!&amp;".",""),IF(AND(#REF!&gt;=4,$A24&gt;=4),#REF!&amp;".",""),IF($A24="S",#REF!&amp;".","")))</f>
        <v>2.1.2.0.1.</v>
      </c>
      <c r="B24" s="67"/>
      <c r="C24" s="67"/>
      <c r="D24" s="68" t="str">
        <f ca="1">IF($A24="S",REFERENCIA.Descricao,"(digite a descrição aqui)")</f>
        <v>PODA EM ALTURA DE ÁRVORE COM DIÂMETRO DE TRONCO MAIOR OU IGUAL A 0,40 M E MENOR QUE 0,60 M.AF_05/2018</v>
      </c>
      <c r="E24" s="69" t="s">
        <v>135</v>
      </c>
      <c r="F24" s="22">
        <v>3</v>
      </c>
      <c r="G24" s="70"/>
      <c r="H24" s="71" t="s">
        <v>17</v>
      </c>
      <c r="I24" s="22"/>
      <c r="J24" s="23"/>
    </row>
    <row r="25" spans="1:10" ht="28.8" x14ac:dyDescent="0.3">
      <c r="A25" s="21" t="str">
        <f ca="1">IF(OR($A25=0,$J25=""),"-",CONCATENATE(#REF!&amp;".",IF(AND(#REF!&gt;=2,$A25&gt;=2),#REF!&amp;".",""),IF(AND(#REF!&gt;=3,$A25&gt;=3),#REF!&amp;".",""),IF(AND(#REF!&gt;=4,$A25&gt;=4),#REF!&amp;".",""),IF($A25="S",#REF!&amp;".","")))</f>
        <v>2.1.2.0.2.</v>
      </c>
      <c r="B25" s="67"/>
      <c r="C25" s="67"/>
      <c r="D25" s="68" t="str">
        <f ca="1">IF($A25="S",REFERENCIA.Descricao,"(digite a descrição aqui)")</f>
        <v>PODA EM ALTURA DE ÁRVORE COM DIÂMETRO DE TRONCO MAIOR OU IGUAL A 0,60 M.AF_05/2018</v>
      </c>
      <c r="E25" s="69" t="s">
        <v>135</v>
      </c>
      <c r="F25" s="22">
        <v>8</v>
      </c>
      <c r="G25" s="70"/>
      <c r="H25" s="71" t="s">
        <v>17</v>
      </c>
      <c r="I25" s="22"/>
      <c r="J25" s="23"/>
    </row>
    <row r="26" spans="1:10" ht="28.8" x14ac:dyDescent="0.3">
      <c r="A26" s="21" t="str">
        <f ca="1">IF(OR($A26=0,$J26=""),"-",CONCATENATE(#REF!&amp;".",IF(AND(#REF!&gt;=2,$A26&gt;=2),#REF!&amp;".",""),IF(AND(#REF!&gt;=3,$A26&gt;=3),#REF!&amp;".",""),IF(AND(#REF!&gt;=4,$A26&gt;=4),#REF!&amp;".",""),IF($A26="S",#REF!&amp;".","")))</f>
        <v>2.1.2.0.3.</v>
      </c>
      <c r="B26" s="67"/>
      <c r="C26" s="67"/>
      <c r="D26" s="68" t="str">
        <f ca="1">IF($A26="S",REFERENCIA.Descricao,"(digite a descrição aqui)")</f>
        <v>CORTE RASO E RECORTE DE ÁRVORE COM DIÂMETRO DE TRONCO MAIOR OU IGUAL A 0,60 M.AF_05/2018</v>
      </c>
      <c r="E26" s="69" t="s">
        <v>135</v>
      </c>
      <c r="F26" s="22">
        <v>3</v>
      </c>
      <c r="G26" s="70"/>
      <c r="H26" s="71" t="s">
        <v>17</v>
      </c>
      <c r="I26" s="22"/>
      <c r="J26" s="23"/>
    </row>
    <row r="27" spans="1:10" ht="57.6" x14ac:dyDescent="0.3">
      <c r="A27" s="21" t="str">
        <f ca="1">IF(OR($A27=0,$J27=""),"-",CONCATENATE(#REF!&amp;".",IF(AND(#REF!&gt;=2,$A27&gt;=2),#REF!&amp;".",""),IF(AND(#REF!&gt;=3,$A27&gt;=3),#REF!&amp;".",""),IF(AND(#REF!&gt;=4,$A27&gt;=4),#REF!&amp;".",""),IF($A27="S",#REF!&amp;".","")))</f>
        <v>2.1.2.0.4.</v>
      </c>
      <c r="B27" s="67"/>
      <c r="C27" s="67"/>
      <c r="D27" s="68" t="str">
        <f ca="1">IF($A27="S",REFERENCIA.Descricao,"(digite a descrição aqui)")</f>
        <v>CARGA, MANOBRA E DESCARGA DE SOLOS E MATERIAIS GRANULARES EM CAMINHÃO BASCULANTE 10 M³ - CARGA COM ESCAVADEIRA HIDRÁULICA (CAÇAMBA DE 1,20 M³ / 155 HP) E DESCARGA LIVRE (UNIDADE: M3). AF_07/2020</v>
      </c>
      <c r="E27" s="69" t="s">
        <v>136</v>
      </c>
      <c r="F27" s="22">
        <v>41</v>
      </c>
      <c r="G27" s="70"/>
      <c r="H27" s="71" t="s">
        <v>17</v>
      </c>
      <c r="I27" s="22"/>
      <c r="J27" s="23"/>
    </row>
    <row r="28" spans="1:10" ht="28.8" x14ac:dyDescent="0.3">
      <c r="A28" s="21" t="str">
        <f ca="1">IF(OR($A28=0,$J28=""),"-",CONCATENATE(#REF!&amp;".",IF(AND(#REF!&gt;=2,$A28&gt;=2),#REF!&amp;".",""),IF(AND(#REF!&gt;=3,$A28&gt;=3),#REF!&amp;".",""),IF(AND(#REF!&gt;=4,$A28&gt;=4),#REF!&amp;".",""),IF($A28="S",#REF!&amp;".","")))</f>
        <v>2.1.2.0.5.</v>
      </c>
      <c r="B28" s="67"/>
      <c r="C28" s="67"/>
      <c r="D28" s="68" t="str">
        <f ca="1">IF($A28="S",REFERENCIA.Descricao,"(digite a descrição aqui)")</f>
        <v>TRANSPORTE COM CAMINHÃO BASCULANTE DE 10 M³, EM VIA URBANA PAVIMENTADA, DMT ATÉ 30 KM (UNIDADE: M3XKM). AF_07/2020</v>
      </c>
      <c r="E28" s="69" t="s">
        <v>137</v>
      </c>
      <c r="F28" s="22">
        <v>783.1</v>
      </c>
      <c r="G28" s="70"/>
      <c r="H28" s="71" t="s">
        <v>17</v>
      </c>
      <c r="I28" s="22"/>
      <c r="J28" s="23"/>
    </row>
    <row r="29" spans="1:10" x14ac:dyDescent="0.3">
      <c r="A29" s="52" t="str">
        <f ca="1">IF(OR($A29=0,$J29=""),"-",CONCATENATE(#REF!&amp;".",IF(AND(#REF!&gt;=2,$A29&gt;=2),#REF!&amp;".",""),IF(AND(#REF!&gt;=3,$A29&gt;=3),#REF!&amp;".",""),IF(AND(#REF!&gt;=4,$A29&gt;=4),#REF!&amp;".",""),IF($A29="S",#REF!&amp;".","")))</f>
        <v>2.1.3.</v>
      </c>
      <c r="B29" s="61"/>
      <c r="C29" s="61"/>
      <c r="D29" s="62" t="s">
        <v>25</v>
      </c>
      <c r="E29" s="63" t="s">
        <v>19</v>
      </c>
      <c r="F29" s="57">
        <v>0</v>
      </c>
      <c r="G29" s="64"/>
      <c r="H29" s="65"/>
      <c r="I29" s="57"/>
      <c r="J29" s="60"/>
    </row>
    <row r="30" spans="1:10" x14ac:dyDescent="0.3">
      <c r="A30" s="52" t="str">
        <f ca="1">IF(OR($A30=0,$J30=""),"-",CONCATENATE(#REF!&amp;".",IF(AND(#REF!&gt;=2,$A30&gt;=2),#REF!&amp;".",""),IF(AND(#REF!&gt;=3,$A30&gt;=3),#REF!&amp;".",""),IF(AND(#REF!&gt;=4,$A30&gt;=4),#REF!&amp;".",""),IF($A30="S",#REF!&amp;".","")))</f>
        <v>2.1.3.1.</v>
      </c>
      <c r="B30" s="61"/>
      <c r="C30" s="61"/>
      <c r="D30" s="62" t="s">
        <v>26</v>
      </c>
      <c r="E30" s="63" t="s">
        <v>19</v>
      </c>
      <c r="F30" s="57">
        <v>0</v>
      </c>
      <c r="G30" s="64"/>
      <c r="H30" s="65"/>
      <c r="I30" s="57"/>
      <c r="J30" s="60"/>
    </row>
    <row r="31" spans="1:10" ht="57.6" x14ac:dyDescent="0.3">
      <c r="A31" s="21" t="str">
        <f ca="1">IF(OR($A31=0,$J31=""),"-",CONCATENATE(#REF!&amp;".",IF(AND(#REF!&gt;=2,$A31&gt;=2),#REF!&amp;".",""),IF(AND(#REF!&gt;=3,$A31&gt;=3),#REF!&amp;".",""),IF(AND(#REF!&gt;=4,$A31&gt;=4),#REF!&amp;".",""),IF($A31="S",#REF!&amp;".","")))</f>
        <v>2.1.3.1.1.</v>
      </c>
      <c r="B31" s="67"/>
      <c r="C31" s="67"/>
      <c r="D31" s="68" t="str">
        <f t="shared" ref="D31:D37" ca="1" si="0">IF($A31="S",REFERENCIA.Descricao,"(digite a descrição aqui)")</f>
        <v>ESCAVAÇÃO MECANIZADA DE VALA COM PROFUNDIDADE ATÉ 1,5 M (MÉDIA MONTANTE E JUSANTE/UMA COMPOSIÇÃO POR TRECHO), RETROESCAV. (0,26 M3), LARGURA DE 0,8 M A 1,5 M, EM SOLO DE 1A CATEGORIA, LOCAIS COM BAIXO NÍVEL DE INTERFERÊNCIA. AF_02/2021</v>
      </c>
      <c r="E31" s="69" t="s">
        <v>136</v>
      </c>
      <c r="F31" s="22">
        <v>1047.3499999999999</v>
      </c>
      <c r="G31" s="70"/>
      <c r="H31" s="71" t="s">
        <v>17</v>
      </c>
      <c r="I31" s="22"/>
      <c r="J31" s="23"/>
    </row>
    <row r="32" spans="1:10" ht="28.8" x14ac:dyDescent="0.3">
      <c r="A32" s="21" t="str">
        <f ca="1">IF(OR($A32=0,$J32=""),"-",CONCATENATE(#REF!&amp;".",IF(AND(#REF!&gt;=2,$A32&gt;=2),#REF!&amp;".",""),IF(AND(#REF!&gt;=3,$A32&gt;=3),#REF!&amp;".",""),IF(AND(#REF!&gt;=4,$A32&gt;=4),#REF!&amp;".",""),IF($A32="S",#REF!&amp;".","")))</f>
        <v>2.1.3.1.2.</v>
      </c>
      <c r="B32" s="67"/>
      <c r="C32" s="67"/>
      <c r="D32" s="68" t="str">
        <f t="shared" ca="1" si="0"/>
        <v>LASTRO COM MATERIAL GRANULAR (PEDRA BRITADA N.3), APLICADO EM PISOS OU LAJES SOBRE SOLO, ESPESSURA DE *10 CM*. AF_07/2019</v>
      </c>
      <c r="E32" s="69" t="s">
        <v>136</v>
      </c>
      <c r="F32" s="22">
        <v>33.479999999999997</v>
      </c>
      <c r="G32" s="70"/>
      <c r="H32" s="71" t="s">
        <v>17</v>
      </c>
      <c r="I32" s="22"/>
      <c r="J32" s="23"/>
    </row>
    <row r="33" spans="1:10" ht="57.6" x14ac:dyDescent="0.3">
      <c r="A33" s="21" t="str">
        <f ca="1">IF(OR($A33=0,$J33=""),"-",CONCATENATE(#REF!&amp;".",IF(AND(#REF!&gt;=2,$A33&gt;=2),#REF!&amp;".",""),IF(AND(#REF!&gt;=3,$A33&gt;=3),#REF!&amp;".",""),IF(AND(#REF!&gt;=4,$A33&gt;=4),#REF!&amp;".",""),IF($A33="S",#REF!&amp;".","")))</f>
        <v>2.1.3.1.3.</v>
      </c>
      <c r="B33" s="67"/>
      <c r="C33" s="67"/>
      <c r="D33" s="68" t="str">
        <f t="shared" ca="1" si="0"/>
        <v>CARGA, MANOBRA E DESCARGA DE SOLOS E MATERIAIS GRANULARES EM CAMINHÃO BASCULANTE 10 M³ - CARGA COM ESCAVADEIRA HIDRÁULICA (CAÇAMBA DE 1,20 M³ / 155 HP) E DESCARGA LIVRE (UNIDADE: M3). AF_07/2020</v>
      </c>
      <c r="E33" s="69" t="s">
        <v>136</v>
      </c>
      <c r="F33" s="22">
        <v>41.17</v>
      </c>
      <c r="G33" s="70"/>
      <c r="H33" s="71" t="s">
        <v>17</v>
      </c>
      <c r="I33" s="22"/>
      <c r="J33" s="23"/>
    </row>
    <row r="34" spans="1:10" ht="28.8" x14ac:dyDescent="0.3">
      <c r="A34" s="21" t="str">
        <f ca="1">IF(OR($A34=0,$J34=""),"-",CONCATENATE(#REF!&amp;".",IF(AND(#REF!&gt;=2,$A34&gt;=2),#REF!&amp;".",""),IF(AND(#REF!&gt;=3,$A34&gt;=3),#REF!&amp;".",""),IF(AND(#REF!&gt;=4,$A34&gt;=4),#REF!&amp;".",""),IF($A34="S",#REF!&amp;".","")))</f>
        <v>2.1.3.1.4.</v>
      </c>
      <c r="B34" s="67"/>
      <c r="C34" s="67"/>
      <c r="D34" s="68" t="str">
        <f t="shared" ca="1" si="0"/>
        <v>TRANSPORTE COM CAMINHÃO BASCULANTE DE 10 M³, EM VIA URBANA PAVIMENTADA, DMT ATÉ 30 KM (UNIDADE: M3XKM). AF_07/2020</v>
      </c>
      <c r="E34" s="69" t="s">
        <v>137</v>
      </c>
      <c r="F34" s="22">
        <v>1342.28</v>
      </c>
      <c r="G34" s="70"/>
      <c r="H34" s="71" t="s">
        <v>17</v>
      </c>
      <c r="I34" s="22"/>
      <c r="J34" s="23"/>
    </row>
    <row r="35" spans="1:10" ht="28.8" x14ac:dyDescent="0.3">
      <c r="A35" s="21" t="str">
        <f ca="1">IF(OR($A35=0,$J35=""),"-",CONCATENATE(#REF!&amp;".",IF(AND(#REF!&gt;=2,$A35&gt;=2),#REF!&amp;".",""),IF(AND(#REF!&gt;=3,$A35&gt;=3),#REF!&amp;".",""),IF(AND(#REF!&gt;=4,$A35&gt;=4),#REF!&amp;".",""),IF($A35="S",#REF!&amp;".","")))</f>
        <v>2.1.3.1.5.</v>
      </c>
      <c r="B35" s="67"/>
      <c r="C35" s="67"/>
      <c r="D35" s="68" t="str">
        <f t="shared" ca="1" si="0"/>
        <v>RADIER EM CONCRETO MAGRO PARA TRAVESSIA DA TUBULAÇÃO E CAIXAS DE DRENAGEM</v>
      </c>
      <c r="E35" s="69" t="s">
        <v>136</v>
      </c>
      <c r="F35" s="22">
        <v>1.75</v>
      </c>
      <c r="G35" s="70"/>
      <c r="H35" s="71" t="s">
        <v>17</v>
      </c>
      <c r="I35" s="22"/>
      <c r="J35" s="23"/>
    </row>
    <row r="36" spans="1:10" ht="43.2" x14ac:dyDescent="0.3">
      <c r="A36" s="21" t="str">
        <f ca="1">IF(OR($A36=0,$J36=""),"-",CONCATENATE(#REF!&amp;".",IF(AND(#REF!&gt;=2,$A36&gt;=2),#REF!&amp;".",""),IF(AND(#REF!&gt;=3,$A36&gt;=3),#REF!&amp;".",""),IF(AND(#REF!&gt;=4,$A36&gt;=4),#REF!&amp;".",""),IF($A36="S",#REF!&amp;".","")))</f>
        <v>2.1.3.1.6.</v>
      </c>
      <c r="B36" s="67"/>
      <c r="C36" s="67"/>
      <c r="D36" s="68" t="str">
        <f t="shared" ca="1" si="0"/>
        <v>ESCORAMENTO DE VALA, TIPO DESCONTÍNUO, COM PROFUNDIDADE DE 1,5 A 3,0 M, LARGURA MAIOR OU IGUAL A 1,5 M E MENOR QUE 2,5 M. AF_08/2020</v>
      </c>
      <c r="E36" s="69" t="s">
        <v>134</v>
      </c>
      <c r="F36" s="22">
        <v>217</v>
      </c>
      <c r="G36" s="70"/>
      <c r="H36" s="71" t="s">
        <v>17</v>
      </c>
      <c r="I36" s="22"/>
      <c r="J36" s="23"/>
    </row>
    <row r="37" spans="1:10" ht="28.8" x14ac:dyDescent="0.3">
      <c r="A37" s="21" t="str">
        <f ca="1">IF(OR($A37=0,$J37=""),"-",CONCATENATE(#REF!&amp;".",IF(AND(#REF!&gt;=2,$A37&gt;=2),#REF!&amp;".",""),IF(AND(#REF!&gt;=3,$A37&gt;=3),#REF!&amp;".",""),IF(AND(#REF!&gt;=4,$A37&gt;=4),#REF!&amp;".",""),IF($A37="S",#REF!&amp;".","")))</f>
        <v>2.1.3.1.7.</v>
      </c>
      <c r="B37" s="67"/>
      <c r="C37" s="67"/>
      <c r="D37" s="68" t="str">
        <f t="shared" ca="1" si="0"/>
        <v xml:space="preserve">TUBO DE CONCRETO ARMADO PARA AGUAS PLUVIAIS, CLASSE PA-2, COM ENCAIXE PONTA E BOLSA, DIAMETRO NOMINAL DE 600 MM                                                                                                                                                                                                                                                                                                                                                                                           </v>
      </c>
      <c r="E37" s="69" t="s">
        <v>133</v>
      </c>
      <c r="F37" s="22">
        <v>669.5</v>
      </c>
      <c r="G37" s="70"/>
      <c r="H37" s="71" t="s">
        <v>17</v>
      </c>
      <c r="I37" s="22"/>
      <c r="J37" s="23"/>
    </row>
    <row r="38" spans="1:10" ht="57.6" x14ac:dyDescent="0.3">
      <c r="A38" s="21" t="str">
        <f ca="1">IF(OR($A38=0,$J38=""),"-",CONCATENATE(#REF!&amp;".",IF(AND(#REF!&gt;=2,$A38&gt;=2),#REF!&amp;".",""),IF(AND(#REF!&gt;=3,$A38&gt;=3),#REF!&amp;".",""),IF(AND(#REF!&gt;=4,$A38&gt;=4),#REF!&amp;".",""),IF($A38="S",#REF!&amp;".","")))</f>
        <v>2.1.3.1.8.</v>
      </c>
      <c r="B38" s="67"/>
      <c r="C38" s="67"/>
      <c r="D38" s="68" t="str">
        <f ca="1">IF($A38="S",REFERENCIA.Descricao,"(digite a descrição aqui)")</f>
        <v>ASSENTAMENTO DE TUBO DE CONCRETO PARA REDES COLETORAS DE ÁGUAS PLUVIAIS, DIÂMETRO DE 600 MM, JUNTA RÍGIDA, INSTALADO EM LOCAL COM BAIXO NÍVEL DE INTERFERÊNCIAS (NÃO INCLUI FORNECIMENTO). AF_12/2015</v>
      </c>
      <c r="E38" s="69" t="s">
        <v>138</v>
      </c>
      <c r="F38" s="22">
        <v>669.5</v>
      </c>
      <c r="G38" s="70"/>
      <c r="H38" s="71" t="s">
        <v>17</v>
      </c>
      <c r="I38" s="22"/>
      <c r="J38" s="23"/>
    </row>
    <row r="39" spans="1:10" x14ac:dyDescent="0.3">
      <c r="A39" s="21" t="str">
        <f ca="1">IF(OR($A39=0,$J39=""),"-",CONCATENATE(#REF!&amp;".",IF(AND(#REF!&gt;=2,$A39&gt;=2),#REF!&amp;".",""),IF(AND(#REF!&gt;=3,$A39&gt;=3),#REF!&amp;".",""),IF(AND(#REF!&gt;=4,$A39&gt;=4),#REF!&amp;".",""),IF($A39="S",#REF!&amp;".","")))</f>
        <v>2.1.3.1.9.</v>
      </c>
      <c r="B39" s="67"/>
      <c r="C39" s="67"/>
      <c r="D39" s="68" t="s">
        <v>27</v>
      </c>
      <c r="E39" s="69" t="s">
        <v>134</v>
      </c>
      <c r="F39" s="22">
        <v>105</v>
      </c>
      <c r="G39" s="70"/>
      <c r="H39" s="71" t="s">
        <v>17</v>
      </c>
      <c r="I39" s="22"/>
      <c r="J39" s="23"/>
    </row>
    <row r="40" spans="1:10" x14ac:dyDescent="0.3">
      <c r="A40" s="21" t="str">
        <f ca="1">IF(OR($A40=0,$J40=""),"-",CONCATENATE(#REF!&amp;".",IF(AND(#REF!&gt;=2,$A40&gt;=2),#REF!&amp;".",""),IF(AND(#REF!&gt;=3,$A40&gt;=3),#REF!&amp;".",""),IF(AND(#REF!&gt;=4,$A40&gt;=4),#REF!&amp;".",""),IF($A40="S",#REF!&amp;".","")))</f>
        <v>2.1.3.1.10.</v>
      </c>
      <c r="B40" s="67"/>
      <c r="C40" s="67"/>
      <c r="D40" s="68" t="str">
        <f t="shared" ref="D40:D74" ca="1" si="1">IF($A40="S",REFERENCIA.Descricao,"(digite a descrição aqui)")</f>
        <v>ENVELOPE EM CONCRETO FCK=20MPA PARA TRAVESSIAS DE TUBOS</v>
      </c>
      <c r="E40" s="69" t="s">
        <v>136</v>
      </c>
      <c r="F40" s="22">
        <v>15.4</v>
      </c>
      <c r="G40" s="70"/>
      <c r="H40" s="71" t="s">
        <v>17</v>
      </c>
      <c r="I40" s="22"/>
      <c r="J40" s="23"/>
    </row>
    <row r="41" spans="1:10" ht="28.8" x14ac:dyDescent="0.3">
      <c r="A41" s="21" t="str">
        <f ca="1">IF(OR($A41=0,$J41=""),"-",CONCATENATE(#REF!&amp;".",IF(AND(#REF!&gt;=2,$A41&gt;=2),#REF!&amp;".",""),IF(AND(#REF!&gt;=3,$A41&gt;=3),#REF!&amp;".",""),IF(AND(#REF!&gt;=4,$A41&gt;=4),#REF!&amp;".",""),IF($A41="S",#REF!&amp;".","")))</f>
        <v>2.1.3.1.11.</v>
      </c>
      <c r="B41" s="67"/>
      <c r="C41" s="67"/>
      <c r="D41" s="68" t="str">
        <f t="shared" ca="1" si="1"/>
        <v>POÇO DE VISITA DE DRENAGEM PLUVIAL PARA REDE DE 400 A 600MM EM TIJOLOS MAÇICOS CERÂMICOS - BASE SINAPI 83709</v>
      </c>
      <c r="E41" s="69" t="s">
        <v>131</v>
      </c>
      <c r="F41" s="22">
        <v>17</v>
      </c>
      <c r="G41" s="70"/>
      <c r="H41" s="71" t="s">
        <v>17</v>
      </c>
      <c r="I41" s="22"/>
      <c r="J41" s="23"/>
    </row>
    <row r="42" spans="1:10" ht="43.2" x14ac:dyDescent="0.3">
      <c r="A42" s="21" t="str">
        <f ca="1">IF(OR($A42=0,$J42=""),"-",CONCATENATE(#REF!&amp;".",IF(AND(#REF!&gt;=2,$A42&gt;=2),#REF!&amp;".",""),IF(AND(#REF!&gt;=3,$A42&gt;=3),#REF!&amp;".",""),IF(AND(#REF!&gt;=4,$A42&gt;=4),#REF!&amp;".",""),IF($A42="S",#REF!&amp;".","")))</f>
        <v>2.1.3.1.12.</v>
      </c>
      <c r="B42" s="67"/>
      <c r="C42" s="67"/>
      <c r="D42" s="68" t="str">
        <f t="shared" ca="1" si="1"/>
        <v>CAIXA PARA BOCA DE LOBO SIMPLES RETANGULAR, EM ALVENARIA COM TIJOLOS CERÂMICOS MACIÇOS, DIMENSÕES INTERNAS: 0,6X1X1,2 M. AF_12/2020</v>
      </c>
      <c r="E42" s="69" t="s">
        <v>135</v>
      </c>
      <c r="F42" s="22">
        <v>17</v>
      </c>
      <c r="G42" s="70"/>
      <c r="H42" s="71" t="s">
        <v>17</v>
      </c>
      <c r="I42" s="22"/>
      <c r="J42" s="23"/>
    </row>
    <row r="43" spans="1:10" ht="57.6" x14ac:dyDescent="0.3">
      <c r="A43" s="21" t="str">
        <f ca="1">IF(OR($A43=0,$J43=""),"-",CONCATENATE(#REF!&amp;".",IF(AND(#REF!&gt;=2,$A43&gt;=2),#REF!&amp;".",""),IF(AND(#REF!&gt;=3,$A43&gt;=3),#REF!&amp;".",""),IF(AND(#REF!&gt;=4,$A43&gt;=4),#REF!&amp;".",""),IF($A43="S",#REF!&amp;".","")))</f>
        <v>2.1.3.1.13.</v>
      </c>
      <c r="B43" s="67"/>
      <c r="C43" s="67"/>
      <c r="D43" s="68" t="str">
        <f t="shared" ca="1" si="1"/>
        <v>REATERRO MECANIZADO DE VALA COM RETROESCAVADEIRA (CAPACIDADE   DA   CAÇAMBA   DA RETRO: 0,26 M³/POTÊNCIA: 88 HP), LARGURA DE 0,8 A 1,5 M, PROFUNDIDADE ATÉ 1,5 M, COM SOLO (SEM SUBSTITUIÇÃO) DE 1ª CATEGORIA, COM COMPACTADOR DE SOLOS DE PERCUSSÃO AF_08/2023</v>
      </c>
      <c r="E43" s="69" t="s">
        <v>136</v>
      </c>
      <c r="F43" s="22">
        <v>349.12</v>
      </c>
      <c r="G43" s="70"/>
      <c r="H43" s="71" t="s">
        <v>17</v>
      </c>
      <c r="I43" s="22"/>
      <c r="J43" s="23"/>
    </row>
    <row r="44" spans="1:10" ht="28.8" x14ac:dyDescent="0.3">
      <c r="A44" s="21" t="str">
        <f ca="1">IF(OR($A44=0,$J44=""),"-",CONCATENATE(#REF!&amp;".",IF(AND(#REF!&gt;=2,$A44&gt;=2),#REF!&amp;".",""),IF(AND(#REF!&gt;=3,$A44&gt;=3),#REF!&amp;".",""),IF(AND(#REF!&gt;=4,$A44&gt;=4),#REF!&amp;".",""),IF($A44="S",#REF!&amp;".","")))</f>
        <v>2.1.3.1.14.</v>
      </c>
      <c r="B44" s="67"/>
      <c r="C44" s="67"/>
      <c r="D44" s="68" t="str">
        <f t="shared" ca="1" si="1"/>
        <v>TRANSPORTE COM CAMINHÃO BASCULANTE DE 10 M³, EM VIA URBANA PAVIMENTADA, DMT ATÉ 30 KM (UNIDADE: M3XKM). AF_07/2020</v>
      </c>
      <c r="E44" s="69" t="s">
        <v>137</v>
      </c>
      <c r="F44" s="22">
        <v>10236.65</v>
      </c>
      <c r="G44" s="70"/>
      <c r="H44" s="71" t="s">
        <v>17</v>
      </c>
      <c r="I44" s="22"/>
      <c r="J44" s="23"/>
    </row>
    <row r="45" spans="1:10" x14ac:dyDescent="0.3">
      <c r="A45" s="52" t="str">
        <f ca="1">IF(OR($A45=0,$J45=""),"-",CONCATENATE(#REF!&amp;".",IF(AND(#REF!&gt;=2,$A45&gt;=2),#REF!&amp;".",""),IF(AND(#REF!&gt;=3,$A45&gt;=3),#REF!&amp;".",""),IF(AND(#REF!&gt;=4,$A45&gt;=4),#REF!&amp;".",""),IF($A45="S",#REF!&amp;".","")))</f>
        <v>2.1.3.2.</v>
      </c>
      <c r="B45" s="61"/>
      <c r="C45" s="61"/>
      <c r="D45" s="62" t="s">
        <v>28</v>
      </c>
      <c r="E45" s="63" t="s">
        <v>19</v>
      </c>
      <c r="F45" s="57">
        <v>0</v>
      </c>
      <c r="G45" s="64"/>
      <c r="H45" s="65"/>
      <c r="I45" s="57"/>
      <c r="J45" s="60"/>
    </row>
    <row r="46" spans="1:10" ht="28.8" x14ac:dyDescent="0.3">
      <c r="A46" s="21" t="str">
        <f ca="1">IF(OR($A46=0,$J46=""),"-",CONCATENATE(#REF!&amp;".",IF(AND(#REF!&gt;=2,$A46&gt;=2),#REF!&amp;".",""),IF(AND(#REF!&gt;=3,$A46&gt;=3),#REF!&amp;".",""),IF(AND(#REF!&gt;=4,$A46&gt;=4),#REF!&amp;".",""),IF($A46="S",#REF!&amp;".","")))</f>
        <v>2.1.3.2.1.</v>
      </c>
      <c r="B46" s="67"/>
      <c r="C46" s="67"/>
      <c r="D46" s="68" t="str">
        <f ca="1">IF($A46="S",REFERENCIA.Descricao,"(digite a descrição aqui)")</f>
        <v>TUBO, PVC, SOLDÁVEL, DN 25MM, INSTALADO EM RAMAL DE DISTRIBUIÇÃO DE ÁGUA - FORNECIMENTO E INSTALAÇÃO. AF_06/2022</v>
      </c>
      <c r="E46" s="69" t="s">
        <v>138</v>
      </c>
      <c r="F46" s="22">
        <v>40</v>
      </c>
      <c r="G46" s="70"/>
      <c r="H46" s="71" t="s">
        <v>17</v>
      </c>
      <c r="I46" s="22"/>
      <c r="J46" s="23"/>
    </row>
    <row r="47" spans="1:10" ht="43.2" x14ac:dyDescent="0.3">
      <c r="A47" s="21" t="str">
        <f ca="1">IF(OR($A47=0,$J47=""),"-",CONCATENATE(#REF!&amp;".",IF(AND(#REF!&gt;=2,$A47&gt;=2),#REF!&amp;".",""),IF(AND(#REF!&gt;=3,$A47&gt;=3),#REF!&amp;".",""),IF(AND(#REF!&gt;=4,$A47&gt;=4),#REF!&amp;".",""),IF($A47="S",#REF!&amp;".","")))</f>
        <v>2.1.3.2.2.</v>
      </c>
      <c r="B47" s="67"/>
      <c r="C47" s="67"/>
      <c r="D47" s="68" t="str">
        <f ca="1">IF($A47="S",REFERENCIA.Descricao,"(digite a descrição aqui)")</f>
        <v>TUBO PVC, SERIE NORMAL, ESGOTO PREDIAL, DN 100 MM, FORNECIDO E INSTALADO EM RAMAL DE DESCARGA OU RAMAL DE ESGOTO SANITÁRIO. AF_08/2022</v>
      </c>
      <c r="E47" s="69" t="s">
        <v>138</v>
      </c>
      <c r="F47" s="22">
        <v>40</v>
      </c>
      <c r="G47" s="70"/>
      <c r="H47" s="71" t="s">
        <v>17</v>
      </c>
      <c r="I47" s="22"/>
      <c r="J47" s="23"/>
    </row>
    <row r="48" spans="1:10" x14ac:dyDescent="0.3">
      <c r="A48" s="52" t="str">
        <f ca="1">IF(OR($A48=0,$J48=""),"-",CONCATENATE(#REF!&amp;".",IF(AND(#REF!&gt;=2,$A48&gt;=2),#REF!&amp;".",""),IF(AND(#REF!&gt;=3,$A48&gt;=3),#REF!&amp;".",""),IF(AND(#REF!&gt;=4,$A48&gt;=4),#REF!&amp;".",""),IF($A48="S",#REF!&amp;".","")))</f>
        <v>2.1.4.</v>
      </c>
      <c r="B48" s="61"/>
      <c r="C48" s="61"/>
      <c r="D48" s="62" t="s">
        <v>29</v>
      </c>
      <c r="E48" s="63" t="s">
        <v>19</v>
      </c>
      <c r="F48" s="57">
        <v>0</v>
      </c>
      <c r="G48" s="64"/>
      <c r="H48" s="65"/>
      <c r="I48" s="57"/>
      <c r="J48" s="60"/>
    </row>
    <row r="49" spans="1:10" x14ac:dyDescent="0.3">
      <c r="A49" s="52" t="str">
        <f ca="1">IF(OR($A49=0,$J49=""),"-",CONCATENATE(#REF!&amp;".",IF(AND(#REF!&gt;=2,$A49&gt;=2),#REF!&amp;".",""),IF(AND(#REF!&gt;=3,$A49&gt;=3),#REF!&amp;".",""),IF(AND(#REF!&gt;=4,$A49&gt;=4),#REF!&amp;".",""),IF($A49="S",#REF!&amp;".","")))</f>
        <v>2.1.4.1.</v>
      </c>
      <c r="B49" s="61"/>
      <c r="C49" s="61"/>
      <c r="D49" s="62" t="s">
        <v>30</v>
      </c>
      <c r="E49" s="63" t="s">
        <v>19</v>
      </c>
      <c r="F49" s="57">
        <v>0</v>
      </c>
      <c r="G49" s="64"/>
      <c r="H49" s="65"/>
      <c r="I49" s="57"/>
      <c r="J49" s="60"/>
    </row>
    <row r="50" spans="1:10" ht="57.6" x14ac:dyDescent="0.3">
      <c r="A50" s="21" t="str">
        <f ca="1">IF(OR($A50=0,$J50=""),"-",CONCATENATE(#REF!&amp;".",IF(AND(#REF!&gt;=2,$A50&gt;=2),#REF!&amp;".",""),IF(AND(#REF!&gt;=3,$A50&gt;=3),#REF!&amp;".",""),IF(AND(#REF!&gt;=4,$A50&gt;=4),#REF!&amp;".",""),IF($A50="S",#REF!&amp;".","")))</f>
        <v>2.1.4.1.1.</v>
      </c>
      <c r="B50" s="67"/>
      <c r="C50" s="67"/>
      <c r="D50" s="68" t="str">
        <f t="shared" ca="1" si="1"/>
        <v>ESCAVAÇÃO VERTICAL PARA INFRAESTRUTURA, COM CARGA, DESCARGA E TRANSPORTE DE SOLO DE 1ª CATEGORIA, COM ESCAVADEIRA HIDRÁULICA (CAÇAMBA: 1,2 M³ / 155 HP), FROTA DE 3 CAMINHÕES BASCULANTES DE 18 M³, DMT ATÉ 1 KM E VELOCIDADE MÉDIA14 KM/H. AF_05/2020</v>
      </c>
      <c r="E50" s="69" t="s">
        <v>136</v>
      </c>
      <c r="F50" s="22">
        <v>1122.17</v>
      </c>
      <c r="G50" s="70"/>
      <c r="H50" s="71" t="s">
        <v>17</v>
      </c>
      <c r="I50" s="22"/>
      <c r="J50" s="23"/>
    </row>
    <row r="51" spans="1:10" ht="57.6" x14ac:dyDescent="0.3">
      <c r="A51" s="21" t="str">
        <f ca="1">IF(OR($A51=0,$J51=""),"-",CONCATENATE(#REF!&amp;".",IF(AND(#REF!&gt;=2,$A51&gt;=2),#REF!&amp;".",""),IF(AND(#REF!&gt;=3,$A51&gt;=3),#REF!&amp;".",""),IF(AND(#REF!&gt;=4,$A51&gt;=4),#REF!&amp;".",""),IF($A51="S",#REF!&amp;".","")))</f>
        <v>2.1.4.1.2.</v>
      </c>
      <c r="B51" s="67"/>
      <c r="C51" s="67"/>
      <c r="D51" s="68" t="str">
        <f t="shared" ca="1" si="1"/>
        <v>CARGA, MANOBRA E DESCARGA DE SOLOS E MATERIAIS GRANULARES EM CAMINHÃO BASCULANTE 10 M³ - CARGA COM ESCAVADEIRA HIDRÁULICA (CAÇAMBA DE 1,20 M³ / 155 HP) E DESCARGA LIVRE (UNIDADE: M3). AF_07/2020</v>
      </c>
      <c r="E51" s="69" t="s">
        <v>136</v>
      </c>
      <c r="F51" s="22">
        <v>1514.93</v>
      </c>
      <c r="G51" s="70"/>
      <c r="H51" s="71" t="s">
        <v>17</v>
      </c>
      <c r="I51" s="22"/>
      <c r="J51" s="23"/>
    </row>
    <row r="52" spans="1:10" ht="28.8" x14ac:dyDescent="0.3">
      <c r="A52" s="21" t="str">
        <f ca="1">IF(OR($A52=0,$J52=""),"-",CONCATENATE(#REF!&amp;".",IF(AND(#REF!&gt;=2,$A52&gt;=2),#REF!&amp;".",""),IF(AND(#REF!&gt;=3,$A52&gt;=3),#REF!&amp;".",""),IF(AND(#REF!&gt;=4,$A52&gt;=4),#REF!&amp;".",""),IF($A52="S",#REF!&amp;".","")))</f>
        <v>2.1.4.1.3.</v>
      </c>
      <c r="B52" s="67"/>
      <c r="C52" s="67"/>
      <c r="D52" s="68" t="str">
        <f t="shared" ca="1" si="1"/>
        <v>TRANSPORTE COM CAMINHÃO BASCULANTE DE 10 M³, EM VIA URBANA PAVIMENTADA, DMT ATÉ 30 KM (UNIDADE: M3XKM). AF_07/2020</v>
      </c>
      <c r="E52" s="69" t="s">
        <v>137</v>
      </c>
      <c r="F52" s="22">
        <v>28935.1</v>
      </c>
      <c r="G52" s="70"/>
      <c r="H52" s="71" t="s">
        <v>17</v>
      </c>
      <c r="I52" s="22"/>
      <c r="J52" s="23"/>
    </row>
    <row r="53" spans="1:10" ht="28.8" x14ac:dyDescent="0.3">
      <c r="A53" s="21" t="str">
        <f ca="1">IF(OR($A53=0,$J53=""),"-",CONCATENATE(#REF!&amp;".",IF(AND(#REF!&gt;=2,$A53&gt;=2),#REF!&amp;".",""),IF(AND(#REF!&gt;=3,$A53&gt;=3),#REF!&amp;".",""),IF(AND(#REF!&gt;=4,$A53&gt;=4),#REF!&amp;".",""),IF($A53="S",#REF!&amp;".","")))</f>
        <v>2.1.4.1.4.</v>
      </c>
      <c r="B53" s="67"/>
      <c r="C53" s="67"/>
      <c r="D53" s="68" t="str">
        <f t="shared" ca="1" si="1"/>
        <v>REGULARIZAÇÃO E COMPACTAÇÃO DE SUBLEITO DE SOLO  PREDOMINANTEMENTE ARGILOSO. AF_11/2019</v>
      </c>
      <c r="E53" s="69" t="s">
        <v>134</v>
      </c>
      <c r="F53" s="22">
        <v>2948.02</v>
      </c>
      <c r="G53" s="70"/>
      <c r="H53" s="71" t="s">
        <v>17</v>
      </c>
      <c r="I53" s="22"/>
      <c r="J53" s="23"/>
    </row>
    <row r="54" spans="1:10" x14ac:dyDescent="0.3">
      <c r="A54" s="52" t="str">
        <f ca="1">IF(OR($A54=0,$J54=""),"-",CONCATENATE(#REF!&amp;".",IF(AND(#REF!&gt;=2,$A54&gt;=2),#REF!&amp;".",""),IF(AND(#REF!&gt;=3,$A54&gt;=3),#REF!&amp;".",""),IF(AND(#REF!&gt;=4,$A54&gt;=4),#REF!&amp;".",""),IF($A54="S",#REF!&amp;".","")))</f>
        <v>2.1.4.2.</v>
      </c>
      <c r="B54" s="61"/>
      <c r="C54" s="61"/>
      <c r="D54" s="62" t="s">
        <v>31</v>
      </c>
      <c r="E54" s="63" t="s">
        <v>19</v>
      </c>
      <c r="F54" s="57">
        <v>0</v>
      </c>
      <c r="G54" s="64"/>
      <c r="H54" s="65"/>
      <c r="I54" s="57"/>
      <c r="J54" s="60"/>
    </row>
    <row r="55" spans="1:10" ht="43.2" x14ac:dyDescent="0.3">
      <c r="A55" s="21" t="str">
        <f ca="1">IF(OR($A55=0,$J55=""),"-",CONCATENATE(#REF!&amp;".",IF(AND(#REF!&gt;=2,$A55&gt;=2),#REF!&amp;".",""),IF(AND(#REF!&gt;=3,$A55&gt;=3),#REF!&amp;".",""),IF(AND(#REF!&gt;=4,$A55&gt;=4),#REF!&amp;".",""),IF($A55="S",#REF!&amp;".","")))</f>
        <v>2.1.4.2.1.</v>
      </c>
      <c r="B55" s="67"/>
      <c r="C55" s="67"/>
      <c r="D55" s="68" t="str">
        <f t="shared" ca="1" si="1"/>
        <v>EXECUÇÃO E COMPACTAÇÃO DE BASE E OU SUB BASE PARA PAVIMENTAÇÃO DE BRITA GRADUADA SIMPLES - EXCLUSIVE CARGA E TRANSPORTE. AF_11/2019</v>
      </c>
      <c r="E55" s="69" t="s">
        <v>136</v>
      </c>
      <c r="F55" s="22">
        <v>945.01</v>
      </c>
      <c r="G55" s="70"/>
      <c r="H55" s="71" t="s">
        <v>17</v>
      </c>
      <c r="I55" s="22"/>
      <c r="J55" s="23"/>
    </row>
    <row r="56" spans="1:10" ht="57.6" x14ac:dyDescent="0.3">
      <c r="A56" s="21" t="str">
        <f ca="1">IF(OR($A56=0,$J56=""),"-",CONCATENATE(#REF!&amp;".",IF(AND(#REF!&gt;=2,$A56&gt;=2),#REF!&amp;".",""),IF(AND(#REF!&gt;=3,$A56&gt;=3),#REF!&amp;".",""),IF(AND(#REF!&gt;=4,$A56&gt;=4),#REF!&amp;".",""),IF($A56="S",#REF!&amp;".","")))</f>
        <v>2.1.4.2.2.</v>
      </c>
      <c r="B56" s="67"/>
      <c r="C56" s="67"/>
      <c r="D56" s="68" t="str">
        <f t="shared" ca="1" si="1"/>
        <v>CARGA, MANOBRA E DESCARGA DE SOLOS E MATERIAIS GRANULARES EM CAMINHÃO BASCULANTE 10 M³ - CARGA COM ESCAVADEIRA HIDRÁULICA (CAÇAMBA DE 1,20 M³ / 155 HP) E DESCARGA LIVRE (UNIDADE: M3). AF_07/2020</v>
      </c>
      <c r="E56" s="69" t="s">
        <v>136</v>
      </c>
      <c r="F56" s="22">
        <v>1162.3599999999999</v>
      </c>
      <c r="G56" s="70"/>
      <c r="H56" s="71" t="s">
        <v>17</v>
      </c>
      <c r="I56" s="22"/>
      <c r="J56" s="23"/>
    </row>
    <row r="57" spans="1:10" ht="28.8" x14ac:dyDescent="0.3">
      <c r="A57" s="21" t="str">
        <f ca="1">IF(OR($A57=0,$J57=""),"-",CONCATENATE(#REF!&amp;".",IF(AND(#REF!&gt;=2,$A57&gt;=2),#REF!&amp;".",""),IF(AND(#REF!&gt;=3,$A57&gt;=3),#REF!&amp;".",""),IF(AND(#REF!&gt;=4,$A57&gt;=4),#REF!&amp;".",""),IF($A57="S",#REF!&amp;".","")))</f>
        <v>2.1.4.2.3.</v>
      </c>
      <c r="B57" s="67"/>
      <c r="C57" s="67"/>
      <c r="D57" s="68" t="str">
        <f t="shared" ca="1" si="1"/>
        <v>TRANSPORTE COM CAMINHÃO BASCULANTE DE 10 M³, EM VIA URBANA PAVIMENTADA, DMT ATÉ 30 KM (UNIDADE: M3XKM). AF_07/2020</v>
      </c>
      <c r="E57" s="69" t="s">
        <v>137</v>
      </c>
      <c r="F57" s="22">
        <v>34870.76</v>
      </c>
      <c r="G57" s="70"/>
      <c r="H57" s="71" t="s">
        <v>17</v>
      </c>
      <c r="I57" s="22"/>
      <c r="J57" s="23"/>
    </row>
    <row r="58" spans="1:10" x14ac:dyDescent="0.3">
      <c r="A58" s="52" t="str">
        <f ca="1">IF(OR($A58=0,$J58=""),"-",CONCATENATE(#REF!&amp;".",IF(AND(#REF!&gt;=2,$A58&gt;=2),#REF!&amp;".",""),IF(AND(#REF!&gt;=3,$A58&gt;=3),#REF!&amp;".",""),IF(AND(#REF!&gt;=4,$A58&gt;=4),#REF!&amp;".",""),IF($A58="S",#REF!&amp;".","")))</f>
        <v>2.1.4.3.</v>
      </c>
      <c r="B58" s="61"/>
      <c r="C58" s="61"/>
      <c r="D58" s="62" t="s">
        <v>32</v>
      </c>
      <c r="E58" s="63" t="s">
        <v>19</v>
      </c>
      <c r="F58" s="57">
        <v>0</v>
      </c>
      <c r="G58" s="64"/>
      <c r="H58" s="65"/>
      <c r="I58" s="57"/>
      <c r="J58" s="60"/>
    </row>
    <row r="59" spans="1:10" ht="57.6" x14ac:dyDescent="0.3">
      <c r="A59" s="21" t="str">
        <f ca="1">IF(OR($A59=0,$J59=""),"-",CONCATENATE(#REF!&amp;".",IF(AND(#REF!&gt;=2,$A59&gt;=2),#REF!&amp;".",""),IF(AND(#REF!&gt;=3,$A59&gt;=3),#REF!&amp;".",""),IF(AND(#REF!&gt;=4,$A59&gt;=4),#REF!&amp;".",""),IF($A59="S",#REF!&amp;".","")))</f>
        <v>2.1.4.3.1.</v>
      </c>
      <c r="B59" s="67"/>
      <c r="C59" s="67"/>
      <c r="D59" s="68" t="str">
        <f t="shared" ca="1" si="1"/>
        <v>ASSENTAMENTO DE GUIA (MEIO-FIO) EM TRECHO RETO, CONFECCIONADA EM CONCRETO PRÉ-FABRICADO, DIMENSÕES 100X15X13X30 CM (COMPRIMENTO X BASE INFERIOR X BASE SUPERIOR X ALTURA), PARA VIAS URBANAS (USO VIÁRIO). AF_06/2016</v>
      </c>
      <c r="E59" s="69" t="s">
        <v>138</v>
      </c>
      <c r="F59" s="22">
        <v>620</v>
      </c>
      <c r="G59" s="70"/>
      <c r="H59" s="71" t="s">
        <v>17</v>
      </c>
      <c r="I59" s="22"/>
      <c r="J59" s="23"/>
    </row>
    <row r="60" spans="1:10" ht="28.8" x14ac:dyDescent="0.3">
      <c r="A60" s="21" t="str">
        <f ca="1">IF(OR($A60=0,$J60=""),"-",CONCATENATE(#REF!&amp;".",IF(AND(#REF!&gt;=2,$A60&gt;=2),#REF!&amp;".",""),IF(AND(#REF!&gt;=3,$A60&gt;=3),#REF!&amp;".",""),IF(AND(#REF!&gt;=4,$A60&gt;=4),#REF!&amp;".",""),IF($A60="S",#REF!&amp;".","")))</f>
        <v>2.1.4.3.2.</v>
      </c>
      <c r="B60" s="67"/>
      <c r="C60" s="67"/>
      <c r="D60" s="68" t="str">
        <f ca="1">IF($A60="S",REFERENCIA.Descricao,"(digite a descrição aqui)")</f>
        <v>EXECUÇÃO DE SARJETA DE CONCRETO USINADO, MOLDADA  IN LOCO , 30 CM BASE X 5 CM ALTURA. BASE 94287</v>
      </c>
      <c r="E60" s="69" t="s">
        <v>138</v>
      </c>
      <c r="F60" s="22">
        <v>620</v>
      </c>
      <c r="G60" s="70"/>
      <c r="H60" s="71" t="s">
        <v>17</v>
      </c>
      <c r="I60" s="22"/>
      <c r="J60" s="23"/>
    </row>
    <row r="61" spans="1:10" x14ac:dyDescent="0.3">
      <c r="A61" s="52" t="str">
        <f ca="1">IF(OR($A61=0,$J61=""),"-",CONCATENATE(#REF!&amp;".",IF(AND(#REF!&gt;=2,$A61&gt;=2),#REF!&amp;".",""),IF(AND(#REF!&gt;=3,$A61&gt;=3),#REF!&amp;".",""),IF(AND(#REF!&gt;=4,$A61&gt;=4),#REF!&amp;".",""),IF($A61="S",#REF!&amp;".","")))</f>
        <v>2.1.4.4.</v>
      </c>
      <c r="B61" s="61"/>
      <c r="C61" s="61"/>
      <c r="D61" s="62" t="s">
        <v>33</v>
      </c>
      <c r="E61" s="63" t="s">
        <v>19</v>
      </c>
      <c r="F61" s="57">
        <v>0</v>
      </c>
      <c r="G61" s="64"/>
      <c r="H61" s="65"/>
      <c r="I61" s="57"/>
      <c r="J61" s="60"/>
    </row>
    <row r="62" spans="1:10" ht="28.8" x14ac:dyDescent="0.3">
      <c r="A62" s="21" t="str">
        <f ca="1">IF(OR($A62=0,$J62=""),"-",CONCATENATE(#REF!&amp;".",IF(AND(#REF!&gt;=2,$A62&gt;=2),#REF!&amp;".",""),IF(AND(#REF!&gt;=3,$A62&gt;=3),#REF!&amp;".",""),IF(AND(#REF!&gt;=4,$A62&gt;=4),#REF!&amp;".",""),IF($A62="S",#REF!&amp;".","")))</f>
        <v>2.1.4.4.1.</v>
      </c>
      <c r="B62" s="67"/>
      <c r="C62" s="67"/>
      <c r="D62" s="68" t="str">
        <f t="shared" ca="1" si="1"/>
        <v>REGULARIZAÇÃO E COMPACTAÇÃO DE SUBLEITO DE SOLO PREDOMINANTEMENTE ARENOSO. AF_11/2019</v>
      </c>
      <c r="E62" s="69" t="s">
        <v>134</v>
      </c>
      <c r="F62" s="22">
        <v>921.09</v>
      </c>
      <c r="G62" s="70"/>
      <c r="H62" s="71" t="s">
        <v>17</v>
      </c>
      <c r="I62" s="22"/>
      <c r="J62" s="23"/>
    </row>
    <row r="63" spans="1:10" ht="28.8" x14ac:dyDescent="0.3">
      <c r="A63" s="21" t="str">
        <f ca="1">IF(OR($A63=0,$J63=""),"-",CONCATENATE(#REF!&amp;".",IF(AND(#REF!&gt;=2,$A63&gt;=2),#REF!&amp;".",""),IF(AND(#REF!&gt;=3,$A63&gt;=3),#REF!&amp;".",""),IF(AND(#REF!&gt;=4,$A63&gt;=4),#REF!&amp;".",""),IF($A63="S",#REF!&amp;".","")))</f>
        <v>2.1.4.4.2.</v>
      </c>
      <c r="B63" s="67"/>
      <c r="C63" s="67"/>
      <c r="D63" s="68" t="str">
        <f t="shared" ca="1" si="1"/>
        <v>LASTRO COM MATERIAL GRANULAR, APLICADO EM PISOS OU LAJES SOBRE SOLO, ESPESSURA DE *5 CM*. AF_08/2017</v>
      </c>
      <c r="E63" s="69" t="s">
        <v>136</v>
      </c>
      <c r="F63" s="22">
        <v>46.05</v>
      </c>
      <c r="G63" s="70"/>
      <c r="H63" s="71" t="s">
        <v>17</v>
      </c>
      <c r="I63" s="22"/>
      <c r="J63" s="23"/>
    </row>
    <row r="64" spans="1:10" ht="28.8" x14ac:dyDescent="0.3">
      <c r="A64" s="21" t="str">
        <f ca="1">IF(OR($A64=0,$J64=""),"-",CONCATENATE(#REF!&amp;".",IF(AND(#REF!&gt;=2,$A64&gt;=2),#REF!&amp;".",""),IF(AND(#REF!&gt;=3,$A64&gt;=3),#REF!&amp;".",""),IF(AND(#REF!&gt;=4,$A64&gt;=4),#REF!&amp;".",""),IF($A64="S",#REF!&amp;".","")))</f>
        <v>2.1.4.4.3.</v>
      </c>
      <c r="B64" s="67"/>
      <c r="C64" s="67"/>
      <c r="D64" s="68" t="str">
        <f t="shared" ca="1" si="1"/>
        <v>TRANSPORTE COM CAMINHÃO BASCULANTE DE 10 M³, EM VIA URBANA PAVIMENTADA, DMT ATÉ 30 KM (UNIDADE: M3XKM). AF_07/2020</v>
      </c>
      <c r="E64" s="69" t="s">
        <v>137</v>
      </c>
      <c r="F64" s="22">
        <v>1381.64</v>
      </c>
      <c r="G64" s="70"/>
      <c r="H64" s="71" t="s">
        <v>17</v>
      </c>
      <c r="I64" s="22"/>
      <c r="J64" s="23"/>
    </row>
    <row r="65" spans="1:10" ht="43.2" x14ac:dyDescent="0.3">
      <c r="A65" s="21" t="str">
        <f ca="1">IF(OR($A65=0,$J65=""),"-",CONCATENATE(#REF!&amp;".",IF(AND(#REF!&gt;=2,$A65&gt;=2),#REF!&amp;".",""),IF(AND(#REF!&gt;=3,$A65&gt;=3),#REF!&amp;".",""),IF(AND(#REF!&gt;=4,$A65&gt;=4),#REF!&amp;".",""),IF($A65="S",#REF!&amp;".","")))</f>
        <v>2.1.4.4.4.</v>
      </c>
      <c r="B65" s="67"/>
      <c r="C65" s="67"/>
      <c r="D65" s="68" t="str">
        <f t="shared" ca="1" si="1"/>
        <v>EXECUÇÃO DE PASSEIO (CALÇADA) OU PISO DE CONCRETO COM CONCRETO MOLDADO IN LOCO, USINADO, ACABAMENTO CONVENCIONAL, ESPESSURA 7 CM, ARMADO.  AF_08/2022</v>
      </c>
      <c r="E65" s="69" t="s">
        <v>132</v>
      </c>
      <c r="F65" s="22">
        <v>921.09</v>
      </c>
      <c r="G65" s="70"/>
      <c r="H65" s="71" t="s">
        <v>17</v>
      </c>
      <c r="I65" s="22"/>
      <c r="J65" s="23"/>
    </row>
    <row r="66" spans="1:10" ht="28.8" x14ac:dyDescent="0.3">
      <c r="A66" s="21" t="str">
        <f ca="1">IF(OR($A66=0,$J66=""),"-",CONCATENATE(#REF!&amp;".",IF(AND(#REF!&gt;=2,$A66&gt;=2),#REF!&amp;".",""),IF(AND(#REF!&gt;=3,$A66&gt;=3),#REF!&amp;".",""),IF(AND(#REF!&gt;=4,$A66&gt;=4),#REF!&amp;".",""),IF($A66="S",#REF!&amp;".","")))</f>
        <v>2.1.4.4.5.</v>
      </c>
      <c r="B66" s="67"/>
      <c r="C66" s="67"/>
      <c r="D66" s="68" t="str">
        <f t="shared" ca="1" si="1"/>
        <v>PISO PODOTÁTIL ALERTA OU DIRECIONAL, 25X25CM, ASSENTADO EM ARGAMASSA</v>
      </c>
      <c r="E66" s="69" t="s">
        <v>134</v>
      </c>
      <c r="F66" s="22">
        <v>155</v>
      </c>
      <c r="G66" s="70"/>
      <c r="H66" s="71" t="s">
        <v>17</v>
      </c>
      <c r="I66" s="22"/>
      <c r="J66" s="23"/>
    </row>
    <row r="67" spans="1:10" x14ac:dyDescent="0.3">
      <c r="A67" s="52" t="str">
        <f ca="1">IF(OR($A67=0,$J67=""),"-",CONCATENATE(#REF!&amp;".",IF(AND(#REF!&gt;=2,$A67&gt;=2),#REF!&amp;".",""),IF(AND(#REF!&gt;=3,$A67&gt;=3),#REF!&amp;".",""),IF(AND(#REF!&gt;=4,$A67&gt;=4),#REF!&amp;".",""),IF($A67="S",#REF!&amp;".","")))</f>
        <v>2.1.4.5.</v>
      </c>
      <c r="B67" s="61"/>
      <c r="C67" s="61"/>
      <c r="D67" s="62" t="s">
        <v>34</v>
      </c>
      <c r="E67" s="63" t="s">
        <v>19</v>
      </c>
      <c r="F67" s="57">
        <v>0</v>
      </c>
      <c r="G67" s="64"/>
      <c r="H67" s="65"/>
      <c r="I67" s="57"/>
      <c r="J67" s="60"/>
    </row>
    <row r="68" spans="1:10" x14ac:dyDescent="0.3">
      <c r="A68" s="21" t="str">
        <f ca="1">IF(OR($A68=0,$J68=""),"-",CONCATENATE(#REF!&amp;".",IF(AND(#REF!&gt;=2,$A68&gt;=2),#REF!&amp;".",""),IF(AND(#REF!&gt;=3,$A68&gt;=3),#REF!&amp;".",""),IF(AND(#REF!&gt;=4,$A68&gt;=4),#REF!&amp;".",""),IF($A68="S",#REF!&amp;".","")))</f>
        <v>2.1.4.5.1.</v>
      </c>
      <c r="B68" s="67"/>
      <c r="C68" s="67"/>
      <c r="D68" s="68" t="str">
        <f t="shared" ca="1" si="1"/>
        <v>EXECUÇÃO DE IMPRIMAÇÃO COM ASFALTO DILUÍDO CM-30. AF_11/2019</v>
      </c>
      <c r="E68" s="69" t="s">
        <v>132</v>
      </c>
      <c r="F68" s="22">
        <v>2405.52</v>
      </c>
      <c r="G68" s="70"/>
      <c r="H68" s="71" t="s">
        <v>17</v>
      </c>
      <c r="I68" s="22"/>
      <c r="J68" s="23"/>
    </row>
    <row r="69" spans="1:10" x14ac:dyDescent="0.3">
      <c r="A69" s="21" t="str">
        <f ca="1">IF(OR($A69=0,$J69=""),"-",CONCATENATE(#REF!&amp;".",IF(AND(#REF!&gt;=2,$A69&gt;=2),#REF!&amp;".",""),IF(AND(#REF!&gt;=3,$A69&gt;=3),#REF!&amp;".",""),IF(AND(#REF!&gt;=4,$A69&gt;=4),#REF!&amp;".",""),IF($A69="S",#REF!&amp;".","")))</f>
        <v>2.1.4.5.2.</v>
      </c>
      <c r="B69" s="67"/>
      <c r="C69" s="67"/>
      <c r="D69" s="68" t="str">
        <f t="shared" ca="1" si="1"/>
        <v>ASFALTO DILUIDO DE PETROLEO CM-30</v>
      </c>
      <c r="E69" s="69" t="s">
        <v>139</v>
      </c>
      <c r="F69" s="22">
        <v>2886.62</v>
      </c>
      <c r="G69" s="70"/>
      <c r="H69" s="71" t="s">
        <v>35</v>
      </c>
      <c r="I69" s="22"/>
      <c r="J69" s="23"/>
    </row>
    <row r="70" spans="1:10" ht="28.8" x14ac:dyDescent="0.3">
      <c r="A70" s="21" t="str">
        <f ca="1">IF(OR($A70=0,$J70=""),"-",CONCATENATE(#REF!&amp;".",IF(AND(#REF!&gt;=2,$A70&gt;=2),#REF!&amp;".",""),IF(AND(#REF!&gt;=3,$A70&gt;=3),#REF!&amp;".",""),IF(AND(#REF!&gt;=4,$A70&gt;=4),#REF!&amp;".",""),IF($A70="S",#REF!&amp;".","")))</f>
        <v>2.1.4.5.3.</v>
      </c>
      <c r="B70" s="67"/>
      <c r="C70" s="67"/>
      <c r="D70" s="68" t="str">
        <f t="shared" ca="1" si="1"/>
        <v>EXECUÇÃO DE PINTURA DE LIGAÇÃO COM EMULSÃO ASFÁLTICA RR-2C. AF_11/2019 MATERIAL NÃO INCLUSO</v>
      </c>
      <c r="E70" s="69" t="s">
        <v>132</v>
      </c>
      <c r="F70" s="22">
        <v>2405.52</v>
      </c>
      <c r="G70" s="70"/>
      <c r="H70" s="71" t="s">
        <v>17</v>
      </c>
      <c r="I70" s="22"/>
      <c r="J70" s="23"/>
    </row>
    <row r="71" spans="1:10" ht="28.8" x14ac:dyDescent="0.3">
      <c r="A71" s="21" t="str">
        <f ca="1">IF(OR($A71=0,$J71=""),"-",CONCATENATE(#REF!&amp;".",IF(AND(#REF!&gt;=2,$A71&gt;=2),#REF!&amp;".",""),IF(AND(#REF!&gt;=3,$A71&gt;=3),#REF!&amp;".",""),IF(AND(#REF!&gt;=4,$A71&gt;=4),#REF!&amp;".",""),IF($A71="S",#REF!&amp;".","")))</f>
        <v>2.1.4.5.4.</v>
      </c>
      <c r="B71" s="67"/>
      <c r="C71" s="67"/>
      <c r="D71" s="68" t="str">
        <f t="shared" ca="1" si="1"/>
        <v>EMULSAO ASFALTICA CATIONICA RR-2C PARA USO EM PAVIMENTACAO ASFALTICA</v>
      </c>
      <c r="E71" s="69" t="s">
        <v>139</v>
      </c>
      <c r="F71" s="22">
        <v>1082.48</v>
      </c>
      <c r="G71" s="70"/>
      <c r="H71" s="71" t="s">
        <v>35</v>
      </c>
      <c r="I71" s="22"/>
      <c r="J71" s="23"/>
    </row>
    <row r="72" spans="1:10" ht="43.2" x14ac:dyDescent="0.3">
      <c r="A72" s="21" t="str">
        <f ca="1">IF(OR($A72=0,$J72=""),"-",CONCATENATE(#REF!&amp;".",IF(AND(#REF!&gt;=2,$A72&gt;=2),#REF!&amp;".",""),IF(AND(#REF!&gt;=3,$A72&gt;=3),#REF!&amp;".",""),IF(AND(#REF!&gt;=4,$A72&gt;=4),#REF!&amp;".",""),IF($A72="S",#REF!&amp;".","")))</f>
        <v>2.1.4.5.5.</v>
      </c>
      <c r="B72" s="67"/>
      <c r="C72" s="67"/>
      <c r="D72" s="68" t="str">
        <f t="shared" ca="1" si="1"/>
        <v>CIMENTO ASFÁLTICO DE PETRÓLEO (CAP 50/70) PARA FABRICAÇÃO DE CONCRETO BETUMINOSO USINADO A QUENTE (CBUQ), EXCLUSIVE TRANSPORTE</v>
      </c>
      <c r="E72" s="69" t="s">
        <v>140</v>
      </c>
      <c r="F72" s="22">
        <v>16.34</v>
      </c>
      <c r="G72" s="70"/>
      <c r="H72" s="71" t="s">
        <v>35</v>
      </c>
      <c r="I72" s="22"/>
      <c r="J72" s="23"/>
    </row>
    <row r="73" spans="1:10" ht="43.2" x14ac:dyDescent="0.3">
      <c r="A73" s="21" t="str">
        <f ca="1">IF(OR($A73=0,$J73=""),"-",CONCATENATE(#REF!&amp;".",IF(AND(#REF!&gt;=2,$A73&gt;=2),#REF!&amp;".",""),IF(AND(#REF!&gt;=3,$A73&gt;=3),#REF!&amp;".",""),IF(AND(#REF!&gt;=4,$A73&gt;=4),#REF!&amp;".",""),IF($A73="S",#REF!&amp;".","")))</f>
        <v>2.1.4.5.6.</v>
      </c>
      <c r="B73" s="67"/>
      <c r="C73" s="67"/>
      <c r="D73" s="68" t="str">
        <f t="shared" ca="1" si="1"/>
        <v>TRANSPORTE COM CAMINHÃO TANQUE DE TRANSPORTE DE MATERIAL ASFÁLTICO DE 20000 L, EM VIA URBANA PAVIMENTADA, DMT ATÉ 30KM (UNIDADE: TXKM). AF_07/2020</v>
      </c>
      <c r="E73" s="69" t="s">
        <v>141</v>
      </c>
      <c r="F73" s="22">
        <v>490.15</v>
      </c>
      <c r="G73" s="70"/>
      <c r="H73" s="71" t="s">
        <v>17</v>
      </c>
      <c r="I73" s="22"/>
      <c r="J73" s="23"/>
    </row>
    <row r="74" spans="1:10" ht="43.2" x14ac:dyDescent="0.3">
      <c r="A74" s="21" t="str">
        <f ca="1">IF(OR($A74=0,$J74=""),"-",CONCATENATE(#REF!&amp;".",IF(AND(#REF!&gt;=2,$A74&gt;=2),#REF!&amp;".",""),IF(AND(#REF!&gt;=3,$A74&gt;=3),#REF!&amp;".",""),IF(AND(#REF!&gt;=4,$A74&gt;=4),#REF!&amp;".",""),IF($A74="S",#REF!&amp;".","")))</f>
        <v>2.1.4.5.7.</v>
      </c>
      <c r="B74" s="67"/>
      <c r="C74" s="67"/>
      <c r="D74" s="68" t="str">
        <f t="shared" ca="1" si="1"/>
        <v>TRANSPORTE COM CAMINHÃO TANQUE DE TRANSPORTE DE MATERIAL ASFÁLTICO DE 20000 L, EM VIA URBANA PAVIMENTADA, ADICIONAL PARA DMT EXCEDENTE A 30 KM (UNIDADE: TXKM). AF_07/2020</v>
      </c>
      <c r="E74" s="69" t="s">
        <v>141</v>
      </c>
      <c r="F74" s="22">
        <v>4068.23</v>
      </c>
      <c r="G74" s="70"/>
      <c r="H74" s="71" t="s">
        <v>17</v>
      </c>
      <c r="I74" s="22"/>
      <c r="J74" s="23"/>
    </row>
    <row r="75" spans="1:10" ht="28.8" x14ac:dyDescent="0.3">
      <c r="A75" s="21" t="str">
        <f ca="1">IF(OR($A75=0,$J75=""),"-",CONCATENATE(#REF!&amp;".",IF(AND(#REF!&gt;=2,$A75&gt;=2),#REF!&amp;".",""),IF(AND(#REF!&gt;=3,$A75&gt;=3),#REF!&amp;".",""),IF(AND(#REF!&gt;=4,$A75&gt;=4),#REF!&amp;".",""),IF($A75="S",#REF!&amp;".","")))</f>
        <v>2.1.4.5.8.</v>
      </c>
      <c r="B75" s="67"/>
      <c r="C75" s="67"/>
      <c r="D75" s="68" t="str">
        <f t="shared" ref="D75:D108" ca="1" si="2">IF($A75="S",REFERENCIA.Descricao,"(digite a descrição aqui)")</f>
        <v>EXECUÇÃO DE PAVIMENTO COM APLICAÇÃO DE CONCRETO BETUMINOSO USINADO A QUENTE (CBUQ)</v>
      </c>
      <c r="E75" s="69" t="s">
        <v>142</v>
      </c>
      <c r="F75" s="22">
        <v>120.28</v>
      </c>
      <c r="G75" s="70"/>
      <c r="H75" s="71" t="s">
        <v>17</v>
      </c>
      <c r="I75" s="22"/>
      <c r="J75" s="23"/>
    </row>
    <row r="76" spans="1:10" ht="28.8" x14ac:dyDescent="0.3">
      <c r="A76" s="21" t="str">
        <f ca="1">IF(OR($A76=0,$J76=""),"-",CONCATENATE(#REF!&amp;".",IF(AND(#REF!&gt;=2,$A76&gt;=2),#REF!&amp;".",""),IF(AND(#REF!&gt;=3,$A76&gt;=3),#REF!&amp;".",""),IF(AND(#REF!&gt;=4,$A76&gt;=4),#REF!&amp;".",""),IF($A76="S",#REF!&amp;".","")))</f>
        <v>2.1.4.5.9.</v>
      </c>
      <c r="B76" s="67"/>
      <c r="C76" s="67"/>
      <c r="D76" s="68" t="str">
        <f t="shared" ca="1" si="2"/>
        <v>TRANSPORTE COM CAMINHÃO BASCULANTE DE 10 M³, EM VIA URBANA PAVIMENTADA, DMT ATÉ 30 KM (UNIDADE: TXKM). AF_07/2020</v>
      </c>
      <c r="E76" s="69" t="s">
        <v>141</v>
      </c>
      <c r="F76" s="22">
        <v>3608.28</v>
      </c>
      <c r="G76" s="70"/>
      <c r="H76" s="71" t="s">
        <v>17</v>
      </c>
      <c r="I76" s="22"/>
      <c r="J76" s="23"/>
    </row>
    <row r="77" spans="1:10" x14ac:dyDescent="0.3">
      <c r="A77" s="52" t="str">
        <f ca="1">IF(OR($A77=0,$J77=""),"-",CONCATENATE(#REF!&amp;".",IF(AND(#REF!&gt;=2,$A77&gt;=2),#REF!&amp;".",""),IF(AND(#REF!&gt;=3,$A77&gt;=3),#REF!&amp;".",""),IF(AND(#REF!&gt;=4,$A77&gt;=4),#REF!&amp;".",""),IF($A77="S",#REF!&amp;".","")))</f>
        <v>2.1.5.</v>
      </c>
      <c r="B77" s="61"/>
      <c r="C77" s="61"/>
      <c r="D77" s="62" t="s">
        <v>36</v>
      </c>
      <c r="E77" s="63" t="s">
        <v>19</v>
      </c>
      <c r="F77" s="57">
        <v>0</v>
      </c>
      <c r="G77" s="64"/>
      <c r="H77" s="65"/>
      <c r="I77" s="57"/>
      <c r="J77" s="60"/>
    </row>
    <row r="78" spans="1:10" x14ac:dyDescent="0.3">
      <c r="A78" s="52" t="str">
        <f ca="1">IF(OR($A78=0,$J78=""),"-",CONCATENATE(#REF!&amp;".",IF(AND(#REF!&gt;=2,$A78&gt;=2),#REF!&amp;".",""),IF(AND(#REF!&gt;=3,$A78&gt;=3),#REF!&amp;".",""),IF(AND(#REF!&gt;=4,$A78&gt;=4),#REF!&amp;".",""),IF($A78="S",#REF!&amp;".","")))</f>
        <v>2.1.5.1.</v>
      </c>
      <c r="B78" s="61"/>
      <c r="C78" s="61"/>
      <c r="D78" s="62" t="s">
        <v>37</v>
      </c>
      <c r="E78" s="63" t="s">
        <v>19</v>
      </c>
      <c r="F78" s="57">
        <v>0</v>
      </c>
      <c r="G78" s="64"/>
      <c r="H78" s="65"/>
      <c r="I78" s="57"/>
      <c r="J78" s="60"/>
    </row>
    <row r="79" spans="1:10" ht="28.8" x14ac:dyDescent="0.3">
      <c r="A79" s="21" t="str">
        <f ca="1">IF(OR($A79=0,$J79=""),"-",CONCATENATE(#REF!&amp;".",IF(AND(#REF!&gt;=2,$A79&gt;=2),#REF!&amp;".",""),IF(AND(#REF!&gt;=3,$A79&gt;=3),#REF!&amp;".",""),IF(AND(#REF!&gt;=4,$A79&gt;=4),#REF!&amp;".",""),IF($A79="S",#REF!&amp;".","")))</f>
        <v>2.1.5.1.1.</v>
      </c>
      <c r="B79" s="67"/>
      <c r="C79" s="67"/>
      <c r="D79" s="68" t="str">
        <f t="shared" ca="1" si="2"/>
        <v>PINTURA DE FAIXA COM TERMOPLÁSTICO POR ASPERSÃO - ESPESSURA DE 1,5 MM</v>
      </c>
      <c r="E79" s="69" t="s">
        <v>143</v>
      </c>
      <c r="F79" s="22">
        <v>10.33</v>
      </c>
      <c r="G79" s="70"/>
      <c r="H79" s="71" t="s">
        <v>17</v>
      </c>
      <c r="I79" s="22"/>
      <c r="J79" s="23"/>
    </row>
    <row r="80" spans="1:10" ht="28.8" x14ac:dyDescent="0.3">
      <c r="A80" s="21" t="str">
        <f ca="1">IF(OR($A80=0,$J80=""),"-",CONCATENATE(#REF!&amp;".",IF(AND(#REF!&gt;=2,$A80&gt;=2),#REF!&amp;".",""),IF(AND(#REF!&gt;=3,$A80&gt;=3),#REF!&amp;".",""),IF(AND(#REF!&gt;=4,$A80&gt;=4),#REF!&amp;".",""),IF($A80="S",#REF!&amp;".","")))</f>
        <v>2.1.5.1.2.</v>
      </c>
      <c r="B80" s="67"/>
      <c r="C80" s="67"/>
      <c r="D80" s="68" t="str">
        <f t="shared" ca="1" si="2"/>
        <v>PINTURA DE FAIXA COM TERMOPLÁSTICO POR ASPERSÃO - ESPESSURA DE 1,5 MM</v>
      </c>
      <c r="E80" s="69" t="s">
        <v>143</v>
      </c>
      <c r="F80" s="22">
        <v>62</v>
      </c>
      <c r="G80" s="70"/>
      <c r="H80" s="71" t="s">
        <v>17</v>
      </c>
      <c r="I80" s="22"/>
      <c r="J80" s="23"/>
    </row>
    <row r="81" spans="1:10" ht="28.8" x14ac:dyDescent="0.3">
      <c r="A81" s="21" t="str">
        <f ca="1">IF(OR($A81=0,$J81=""),"-",CONCATENATE(#REF!&amp;".",IF(AND(#REF!&gt;=2,$A81&gt;=2),#REF!&amp;".",""),IF(AND(#REF!&gt;=3,$A81&gt;=3),#REF!&amp;".",""),IF(AND(#REF!&gt;=4,$A81&gt;=4),#REF!&amp;".",""),IF($A81="S",#REF!&amp;".","")))</f>
        <v>2.1.5.1.3.</v>
      </c>
      <c r="B81" s="67"/>
      <c r="C81" s="67"/>
      <c r="D81" s="68" t="str">
        <f t="shared" ca="1" si="2"/>
        <v>PINTURA DE SETAS E ZEBRADOS COM TERMOPLÁSTICO POR EXTRUSÃO - ESPESSURA DE 3,0 MM</v>
      </c>
      <c r="E81" s="69" t="s">
        <v>143</v>
      </c>
      <c r="F81" s="22">
        <v>35.17</v>
      </c>
      <c r="G81" s="70"/>
      <c r="H81" s="71" t="s">
        <v>17</v>
      </c>
      <c r="I81" s="22"/>
      <c r="J81" s="23"/>
    </row>
    <row r="82" spans="1:10" x14ac:dyDescent="0.3">
      <c r="A82" s="21" t="str">
        <f ca="1">IF(OR($A82=0,$J82=""),"-",CONCATENATE(#REF!&amp;".",IF(AND(#REF!&gt;=2,$A82&gt;=2),#REF!&amp;".",""),IF(AND(#REF!&gt;=3,$A82&gt;=3),#REF!&amp;".",""),IF(AND(#REF!&gt;=4,$A82&gt;=4),#REF!&amp;".",""),IF($A82="S",#REF!&amp;".","")))</f>
        <v>2.1.5.1.4.</v>
      </c>
      <c r="B82" s="67"/>
      <c r="C82" s="67"/>
      <c r="D82" s="68" t="str">
        <f t="shared" ca="1" si="2"/>
        <v>TACHA REFLETIVA BIDIRECIONAL TIPO I - FORNECIMENTO E COLOCAÇÃO</v>
      </c>
      <c r="E82" s="69" t="s">
        <v>144</v>
      </c>
      <c r="F82" s="22">
        <v>80</v>
      </c>
      <c r="G82" s="70"/>
      <c r="H82" s="71" t="s">
        <v>17</v>
      </c>
      <c r="I82" s="22"/>
      <c r="J82" s="23"/>
    </row>
    <row r="83" spans="1:10" x14ac:dyDescent="0.3">
      <c r="A83" s="52" t="str">
        <f ca="1">IF(OR($A83=0,$J83=""),"-",CONCATENATE(#REF!&amp;".",IF(AND(#REF!&gt;=2,$A83&gt;=2),#REF!&amp;".",""),IF(AND(#REF!&gt;=3,$A83&gt;=3),#REF!&amp;".",""),IF(AND(#REF!&gt;=4,$A83&gt;=4),#REF!&amp;".",""),IF($A83="S",#REF!&amp;".","")))</f>
        <v>2.1.5.2.</v>
      </c>
      <c r="B83" s="61"/>
      <c r="C83" s="61"/>
      <c r="D83" s="62" t="s">
        <v>38</v>
      </c>
      <c r="E83" s="63" t="s">
        <v>19</v>
      </c>
      <c r="F83" s="57">
        <v>0</v>
      </c>
      <c r="G83" s="64"/>
      <c r="H83" s="65"/>
      <c r="I83" s="57"/>
      <c r="J83" s="60"/>
    </row>
    <row r="84" spans="1:10" ht="28.8" x14ac:dyDescent="0.3">
      <c r="A84" s="21" t="str">
        <f ca="1">IF(OR($A84=0,$J84=""),"-",CONCATENATE(#REF!&amp;".",IF(AND(#REF!&gt;=2,$A84&gt;=2),#REF!&amp;".",""),IF(AND(#REF!&gt;=3,$A84&gt;=3),#REF!&amp;".",""),IF(AND(#REF!&gt;=4,$A84&gt;=4),#REF!&amp;".",""),IF($A84="S",#REF!&amp;".","")))</f>
        <v>2.1.5.2.1.</v>
      </c>
      <c r="B84" s="67"/>
      <c r="C84" s="67"/>
      <c r="D84" s="68" t="str">
        <f t="shared" ca="1" si="2"/>
        <v>CONFECÇÃO DE PLACA EM AÇO Nº 16 GALVANIZADO, COM PELÍCULA RETRORREFLETIVA TIPO I + III</v>
      </c>
      <c r="E84" s="69" t="s">
        <v>132</v>
      </c>
      <c r="F84" s="22">
        <v>3</v>
      </c>
      <c r="G84" s="70"/>
      <c r="H84" s="71" t="s">
        <v>17</v>
      </c>
      <c r="I84" s="22"/>
      <c r="J84" s="23"/>
    </row>
    <row r="85" spans="1:10" ht="28.8" x14ac:dyDescent="0.3">
      <c r="A85" s="21" t="str">
        <f ca="1">IF(OR($A85=0,$J85=""),"-",CONCATENATE(#REF!&amp;".",IF(AND(#REF!&gt;=2,$A85&gt;=2),#REF!&amp;".",""),IF(AND(#REF!&gt;=3,$A85&gt;=3),#REF!&amp;".",""),IF(AND(#REF!&gt;=4,$A85&gt;=4),#REF!&amp;".",""),IF($A85="S",#REF!&amp;".","")))</f>
        <v>2.1.5.2.2.</v>
      </c>
      <c r="B85" s="67"/>
      <c r="C85" s="67"/>
      <c r="D85" s="68" t="str">
        <f t="shared" ca="1" si="2"/>
        <v>FORNECIMENTO E IMPLANTAÇÃO DE SUPORTE METÁLICO GALVANIZADO PARA PLACA</v>
      </c>
      <c r="E85" s="69" t="s">
        <v>131</v>
      </c>
      <c r="F85" s="22">
        <v>14</v>
      </c>
      <c r="G85" s="70"/>
      <c r="H85" s="71" t="s">
        <v>17</v>
      </c>
      <c r="I85" s="22"/>
      <c r="J85" s="23"/>
    </row>
    <row r="86" spans="1:10" x14ac:dyDescent="0.3">
      <c r="A86" s="52" t="str">
        <f ca="1">IF(OR($A86=0,$J86=""),"-",CONCATENATE(#REF!&amp;".",IF(AND(#REF!&gt;=2,$A86&gt;=2),#REF!&amp;".",""),IF(AND(#REF!&gt;=3,$A86&gt;=3),#REF!&amp;".",""),IF(AND(#REF!&gt;=4,$A86&gt;=4),#REF!&amp;".",""),IF($A86="S",#REF!&amp;".","")))</f>
        <v>2.1.6.</v>
      </c>
      <c r="B86" s="61"/>
      <c r="C86" s="61"/>
      <c r="D86" s="62" t="s">
        <v>39</v>
      </c>
      <c r="E86" s="63" t="s">
        <v>19</v>
      </c>
      <c r="F86" s="57">
        <v>0</v>
      </c>
      <c r="G86" s="64"/>
      <c r="H86" s="65"/>
      <c r="I86" s="57"/>
      <c r="J86" s="60"/>
    </row>
    <row r="87" spans="1:10" x14ac:dyDescent="0.3">
      <c r="A87" s="21" t="str">
        <f ca="1">IF(OR($A87=0,$J87=""),"-",CONCATENATE(#REF!&amp;".",IF(AND(#REF!&gt;=2,$A87&gt;=2),#REF!&amp;".",""),IF(AND(#REF!&gt;=3,$A87&gt;=3),#REF!&amp;".",""),IF(AND(#REF!&gt;=4,$A87&gt;=4),#REF!&amp;".",""),IF($A87="S",#REF!&amp;".","")))</f>
        <v>2.1.6.0.1.</v>
      </c>
      <c r="B87" s="67"/>
      <c r="C87" s="67"/>
      <c r="D87" s="68" t="str">
        <f t="shared" ca="1" si="2"/>
        <v>ENSAIO DE COMPACTAÇÃO - GRANULOMETRIA - SOLOS (SINAPI 74022/10)</v>
      </c>
      <c r="E87" s="69" t="s">
        <v>145</v>
      </c>
      <c r="F87" s="22">
        <v>3</v>
      </c>
      <c r="G87" s="70"/>
      <c r="H87" s="71" t="s">
        <v>17</v>
      </c>
      <c r="I87" s="22"/>
      <c r="J87" s="23"/>
    </row>
    <row r="88" spans="1:10" x14ac:dyDescent="0.3">
      <c r="A88" s="21" t="str">
        <f ca="1">IF(OR($A88=0,$J88=""),"-",CONCATENATE(#REF!&amp;".",IF(AND(#REF!&gt;=2,$A88&gt;=2),#REF!&amp;".",""),IF(AND(#REF!&gt;=3,$A88&gt;=3),#REF!&amp;".",""),IF(AND(#REF!&gt;=4,$A88&gt;=4),#REF!&amp;".",""),IF($A88="S",#REF!&amp;".","")))</f>
        <v>2.1.6.0.2.</v>
      </c>
      <c r="B88" s="67"/>
      <c r="C88" s="67"/>
      <c r="D88" s="68" t="str">
        <f t="shared" ca="1" si="2"/>
        <v>ENSAIO MARSHALL - MISTURA BETUMINOSA A QUENTE - (SINAPI 74022/4)</v>
      </c>
      <c r="E88" s="69" t="s">
        <v>145</v>
      </c>
      <c r="F88" s="22">
        <v>3</v>
      </c>
      <c r="G88" s="70"/>
      <c r="H88" s="71" t="s">
        <v>17</v>
      </c>
      <c r="I88" s="22"/>
      <c r="J88" s="23"/>
    </row>
    <row r="89" spans="1:10" x14ac:dyDescent="0.3">
      <c r="A89" s="52" t="str">
        <f ca="1">IF(OR($A89=0,$J89=""),"-",CONCATENATE(#REF!&amp;".",IF(AND(#REF!&gt;=2,$A89&gt;=2),#REF!&amp;".",""),IF(AND(#REF!&gt;=3,$A89&gt;=3),#REF!&amp;".",""),IF(AND(#REF!&gt;=4,$A89&gt;=4),#REF!&amp;".",""),IF($A89="S",#REF!&amp;".","")))</f>
        <v>2.1.7.</v>
      </c>
      <c r="B89" s="61"/>
      <c r="C89" s="61"/>
      <c r="D89" s="62" t="s">
        <v>40</v>
      </c>
      <c r="E89" s="63" t="s">
        <v>19</v>
      </c>
      <c r="F89" s="57">
        <v>0</v>
      </c>
      <c r="G89" s="64"/>
      <c r="H89" s="65"/>
      <c r="I89" s="57"/>
      <c r="J89" s="60"/>
    </row>
    <row r="90" spans="1:10" x14ac:dyDescent="0.3">
      <c r="A90" s="21" t="str">
        <f ca="1">IF(OR($A90=0,$J90=""),"-",CONCATENATE(#REF!&amp;".",IF(AND(#REF!&gt;=2,$A90&gt;=2),#REF!&amp;".",""),IF(AND(#REF!&gt;=3,$A90&gt;=3),#REF!&amp;".",""),IF(AND(#REF!&gt;=4,$A90&gt;=4),#REF!&amp;".",""),IF($A90="S",#REF!&amp;".","")))</f>
        <v>2.1.7.0.1.</v>
      </c>
      <c r="B90" s="67"/>
      <c r="C90" s="67"/>
      <c r="D90" s="68" t="str">
        <f t="shared" ca="1" si="2"/>
        <v>LIMPEZA FINAL DE OBRA</v>
      </c>
      <c r="E90" s="69" t="s">
        <v>132</v>
      </c>
      <c r="F90" s="22">
        <v>2405.52</v>
      </c>
      <c r="G90" s="70"/>
      <c r="H90" s="71" t="s">
        <v>17</v>
      </c>
      <c r="I90" s="22"/>
      <c r="J90" s="23"/>
    </row>
    <row r="91" spans="1:10" x14ac:dyDescent="0.3">
      <c r="A91" s="52" t="str">
        <f ca="1">IF(OR($A91=0,$J91=""),"-",CONCATENATE(#REF!&amp;".",IF(AND(#REF!&gt;=2,$A91&gt;=2),#REF!&amp;".",""),IF(AND(#REF!&gt;=3,$A91&gt;=3),#REF!&amp;".",""),IF(AND(#REF!&gt;=4,$A91&gt;=4),#REF!&amp;".",""),IF($A91="S",#REF!&amp;".","")))</f>
        <v>2.2.</v>
      </c>
      <c r="B91" s="61"/>
      <c r="C91" s="61"/>
      <c r="D91" s="62" t="s">
        <v>41</v>
      </c>
      <c r="E91" s="63" t="s">
        <v>19</v>
      </c>
      <c r="F91" s="57">
        <v>0</v>
      </c>
      <c r="G91" s="64"/>
      <c r="H91" s="65"/>
      <c r="I91" s="57"/>
      <c r="J91" s="60"/>
    </row>
    <row r="92" spans="1:10" x14ac:dyDescent="0.3">
      <c r="A92" s="52" t="str">
        <f ca="1">IF(OR($A92=0,$J92=""),"-",CONCATENATE(#REF!&amp;".",IF(AND(#REF!&gt;=2,$A92&gt;=2),#REF!&amp;".",""),IF(AND(#REF!&gt;=3,$A92&gt;=3),#REF!&amp;".",""),IF(AND(#REF!&gt;=4,$A92&gt;=4),#REF!&amp;".",""),IF($A92="S",#REF!&amp;".","")))</f>
        <v>2.2.1.</v>
      </c>
      <c r="B92" s="61"/>
      <c r="C92" s="61"/>
      <c r="D92" s="62" t="s">
        <v>23</v>
      </c>
      <c r="E92" s="63" t="s">
        <v>19</v>
      </c>
      <c r="F92" s="57">
        <v>0</v>
      </c>
      <c r="G92" s="64"/>
      <c r="H92" s="65"/>
      <c r="I92" s="57"/>
      <c r="J92" s="60"/>
    </row>
    <row r="93" spans="1:10" x14ac:dyDescent="0.3">
      <c r="A93" s="21" t="str">
        <f ca="1">IF(OR($A93=0,$J93=""),"-",CONCATENATE(#REF!&amp;".",IF(AND(#REF!&gt;=2,$A93&gt;=2),#REF!&amp;".",""),IF(AND(#REF!&gt;=3,$A93&gt;=3),#REF!&amp;".",""),IF(AND(#REF!&gt;=4,$A93&gt;=4),#REF!&amp;".",""),IF($A93="S",#REF!&amp;".","")))</f>
        <v>2.2.1.0.1.</v>
      </c>
      <c r="B93" s="67"/>
      <c r="C93" s="67"/>
      <c r="D93" s="68" t="str">
        <f t="shared" ca="1" si="2"/>
        <v>PLACA DE OBRA EM CHAPA GALVANIZADA N.22, ADESIVADA, 3,00x1,50M</v>
      </c>
      <c r="E93" s="69" t="s">
        <v>132</v>
      </c>
      <c r="F93" s="22">
        <v>4.5</v>
      </c>
      <c r="G93" s="70"/>
      <c r="H93" s="71" t="s">
        <v>17</v>
      </c>
      <c r="I93" s="22"/>
      <c r="J93" s="23"/>
    </row>
    <row r="94" spans="1:10" ht="28.8" x14ac:dyDescent="0.3">
      <c r="A94" s="21" t="str">
        <f ca="1">IF(OR($A94=0,$J94=""),"-",CONCATENATE(#REF!&amp;".",IF(AND(#REF!&gt;=2,$A94&gt;=2),#REF!&amp;".",""),IF(AND(#REF!&gt;=3,$A94&gt;=3),#REF!&amp;".",""),IF(AND(#REF!&gt;=4,$A94&gt;=4),#REF!&amp;".",""),IF($A94="S",#REF!&amp;".","")))</f>
        <v>2.2.1.0.2.</v>
      </c>
      <c r="B94" s="67"/>
      <c r="C94" s="67"/>
      <c r="D94" s="68" t="str">
        <f t="shared" ca="1" si="2"/>
        <v>CONFECÇÃO DE PLACA EM AÇO Nº 16 GALVANIZADO, COM PELÍCULA TIPO I + I - CHAPA RECUPERADA</v>
      </c>
      <c r="E94" s="69" t="s">
        <v>132</v>
      </c>
      <c r="F94" s="22">
        <v>8</v>
      </c>
      <c r="G94" s="70"/>
      <c r="H94" s="71" t="s">
        <v>17</v>
      </c>
      <c r="I94" s="22"/>
      <c r="J94" s="23"/>
    </row>
    <row r="95" spans="1:10" ht="28.8" x14ac:dyDescent="0.3">
      <c r="A95" s="21" t="str">
        <f ca="1">IF(OR($A95=0,$J95=""),"-",CONCATENATE(#REF!&amp;".",IF(AND(#REF!&gt;=2,$A95&gt;=2),#REF!&amp;".",""),IF(AND(#REF!&gt;=3,$A95&gt;=3),#REF!&amp;".",""),IF(AND(#REF!&gt;=4,$A95&gt;=4),#REF!&amp;".",""),IF($A95="S",#REF!&amp;".","")))</f>
        <v>2.2.1.0.3.</v>
      </c>
      <c r="B95" s="67"/>
      <c r="C95" s="67"/>
      <c r="D95" s="68" t="str">
        <f t="shared" ca="1" si="2"/>
        <v>FORNECIMENTO E IMPLANTAÇÃO DE SUPORTE E TRAVESSA PARA PLACA DE SINALIZAÇÃO</v>
      </c>
      <c r="E95" s="69" t="s">
        <v>131</v>
      </c>
      <c r="F95" s="22">
        <v>8</v>
      </c>
      <c r="G95" s="70"/>
      <c r="H95" s="71" t="s">
        <v>17</v>
      </c>
      <c r="I95" s="22"/>
      <c r="J95" s="23"/>
    </row>
    <row r="96" spans="1:10" ht="28.8" x14ac:dyDescent="0.3">
      <c r="A96" s="21" t="str">
        <f ca="1">IF(OR($A96=0,$J96=""),"-",CONCATENATE(#REF!&amp;".",IF(AND(#REF!&gt;=2,$A96&gt;=2),#REF!&amp;".",""),IF(AND(#REF!&gt;=3,$A96&gt;=3),#REF!&amp;".",""),IF(AND(#REF!&gt;=4,$A96&gt;=4),#REF!&amp;".",""),IF($A96="S",#REF!&amp;".","")))</f>
        <v>2.2.1.0.4.</v>
      </c>
      <c r="B96" s="67"/>
      <c r="C96" s="67"/>
      <c r="D96" s="68" t="str">
        <f t="shared" ca="1" si="2"/>
        <v xml:space="preserve">TELA PLASTICA LARANJA, TIPO TAPUME PARA SINALIZACAO, MALHA RETANGULAR, ROLO 1.20 X 50 M (L X C)                                                                                                                                                                                                                                                                                                                                                                                                           </v>
      </c>
      <c r="E96" s="69" t="s">
        <v>133</v>
      </c>
      <c r="F96" s="22">
        <v>400</v>
      </c>
      <c r="G96" s="70"/>
      <c r="H96" s="71" t="s">
        <v>17</v>
      </c>
      <c r="I96" s="22"/>
      <c r="J96" s="23"/>
    </row>
    <row r="97" spans="1:10" ht="28.8" x14ac:dyDescent="0.3">
      <c r="A97" s="21" t="str">
        <f ca="1">IF(OR($A97=0,$J97=""),"-",CONCATENATE(#REF!&amp;".",IF(AND(#REF!&gt;=2,$A97&gt;=2),#REF!&amp;".",""),IF(AND(#REF!&gt;=3,$A97&gt;=3),#REF!&amp;".",""),IF(AND(#REF!&gt;=4,$A97&gt;=4),#REF!&amp;".",""),IF($A97="S",#REF!&amp;".","")))</f>
        <v>2.2.1.0.5.</v>
      </c>
      <c r="B97" s="67"/>
      <c r="C97" s="67"/>
      <c r="D97" s="68" t="str">
        <f t="shared" ca="1" si="2"/>
        <v>SERVICOS TOPOGRAFICOS PARA PAVIMENTACAO, INCLUSIVE NOTA DE SERVICOS, ACOMPANHAMENTO E GREIDE REF 78472</v>
      </c>
      <c r="E97" s="69" t="s">
        <v>134</v>
      </c>
      <c r="F97" s="22">
        <v>1834</v>
      </c>
      <c r="G97" s="70"/>
      <c r="H97" s="71" t="s">
        <v>17</v>
      </c>
      <c r="I97" s="22"/>
      <c r="J97" s="23"/>
    </row>
    <row r="98" spans="1:10" x14ac:dyDescent="0.3">
      <c r="A98" s="52" t="str">
        <f ca="1">IF(OR($A98=0,$J98=""),"-",CONCATENATE(#REF!&amp;".",IF(AND(#REF!&gt;=2,$A98&gt;=2),#REF!&amp;".",""),IF(AND(#REF!&gt;=3,$A98&gt;=3),#REF!&amp;".",""),IF(AND(#REF!&gt;=4,$A98&gt;=4),#REF!&amp;".",""),IF($A98="S",#REF!&amp;".","")))</f>
        <v>2.2.2.</v>
      </c>
      <c r="B98" s="61"/>
      <c r="C98" s="61"/>
      <c r="D98" s="62" t="s">
        <v>24</v>
      </c>
      <c r="E98" s="63" t="s">
        <v>19</v>
      </c>
      <c r="F98" s="57">
        <v>0</v>
      </c>
      <c r="G98" s="64"/>
      <c r="H98" s="65"/>
      <c r="I98" s="57"/>
      <c r="J98" s="60"/>
    </row>
    <row r="99" spans="1:10" ht="28.8" x14ac:dyDescent="0.3">
      <c r="A99" s="21" t="str">
        <f ca="1">IF(OR($A99=0,$J99=""),"-",CONCATENATE(#REF!&amp;".",IF(AND(#REF!&gt;=2,$A99&gt;=2),#REF!&amp;".",""),IF(AND(#REF!&gt;=3,$A99&gt;=3),#REF!&amp;".",""),IF(AND(#REF!&gt;=4,$A99&gt;=4),#REF!&amp;".",""),IF($A99="S",#REF!&amp;".","")))</f>
        <v>2.2.2.0.1.</v>
      </c>
      <c r="B99" s="67"/>
      <c r="C99" s="67"/>
      <c r="D99" s="68" t="str">
        <f t="shared" ca="1" si="2"/>
        <v>PODA EM ALTURA DE ÁRVORE COM DIÂMETRO DE TRONCO MAIOR OU IGUAL A 0,60 M.AF_05/2018</v>
      </c>
      <c r="E99" s="69" t="s">
        <v>135</v>
      </c>
      <c r="F99" s="22">
        <v>15</v>
      </c>
      <c r="G99" s="70"/>
      <c r="H99" s="71" t="s">
        <v>17</v>
      </c>
      <c r="I99" s="22"/>
      <c r="J99" s="23"/>
    </row>
    <row r="100" spans="1:10" ht="57.6" x14ac:dyDescent="0.3">
      <c r="A100" s="21" t="str">
        <f ca="1">IF(OR($A100=0,$J100=""),"-",CONCATENATE(#REF!&amp;".",IF(AND(#REF!&gt;=2,$A100&gt;=2),#REF!&amp;".",""),IF(AND(#REF!&gt;=3,$A100&gt;=3),#REF!&amp;".",""),IF(AND(#REF!&gt;=4,$A100&gt;=4),#REF!&amp;".",""),IF($A100="S",#REF!&amp;".","")))</f>
        <v>2.2.2.0.2.</v>
      </c>
      <c r="B100" s="67"/>
      <c r="C100" s="67"/>
      <c r="D100" s="68" t="str">
        <f t="shared" ca="1" si="2"/>
        <v>CARGA, MANOBRA E DESCARGA DE SOLOS E MATERIAIS GRANULARES EM CAMINHÃO BASCULANTE 10 M³ - CARGA COM ESCAVADEIRA HIDRÁULICA (CAÇAMBA DE 1,20 M³ / 155 HP) E DESCARGA LIVRE (UNIDADE: M3). AF_07/2020</v>
      </c>
      <c r="E100" s="69" t="s">
        <v>136</v>
      </c>
      <c r="F100" s="22">
        <v>7.5</v>
      </c>
      <c r="G100" s="70"/>
      <c r="H100" s="71" t="s">
        <v>17</v>
      </c>
      <c r="I100" s="22"/>
      <c r="J100" s="23"/>
    </row>
    <row r="101" spans="1:10" ht="28.8" x14ac:dyDescent="0.3">
      <c r="A101" s="21" t="str">
        <f ca="1">IF(OR($A101=0,$J101=""),"-",CONCATENATE(#REF!&amp;".",IF(AND(#REF!&gt;=2,$A101&gt;=2),#REF!&amp;".",""),IF(AND(#REF!&gt;=3,$A101&gt;=3),#REF!&amp;".",""),IF(AND(#REF!&gt;=4,$A101&gt;=4),#REF!&amp;".",""),IF($A101="S",#REF!&amp;".","")))</f>
        <v>2.2.2.0.3.</v>
      </c>
      <c r="B101" s="67"/>
      <c r="C101" s="67"/>
      <c r="D101" s="68" t="str">
        <f t="shared" ca="1" si="2"/>
        <v>TRANSPORTE COM CAMINHÃO BASCULANTE DE 10 M³, EM VIA URBANA PAVIMENTADA, DMT ATÉ 30 KM (UNIDADE: M3XKM). AF_07/2020</v>
      </c>
      <c r="E101" s="69" t="s">
        <v>137</v>
      </c>
      <c r="F101" s="22">
        <v>240</v>
      </c>
      <c r="G101" s="70"/>
      <c r="H101" s="71" t="s">
        <v>17</v>
      </c>
      <c r="I101" s="22"/>
      <c r="J101" s="23"/>
    </row>
    <row r="102" spans="1:10" x14ac:dyDescent="0.3">
      <c r="A102" s="52" t="str">
        <f ca="1">IF(OR($A102=0,$J102=""),"-",CONCATENATE(#REF!&amp;".",IF(AND(#REF!&gt;=2,$A102&gt;=2),#REF!&amp;".",""),IF(AND(#REF!&gt;=3,$A102&gt;=3),#REF!&amp;".",""),IF(AND(#REF!&gt;=4,$A102&gt;=4),#REF!&amp;".",""),IF($A102="S",#REF!&amp;".","")))</f>
        <v>2.2.3.</v>
      </c>
      <c r="B102" s="61"/>
      <c r="C102" s="61"/>
      <c r="D102" s="62" t="s">
        <v>25</v>
      </c>
      <c r="E102" s="63" t="s">
        <v>19</v>
      </c>
      <c r="F102" s="57">
        <v>0</v>
      </c>
      <c r="G102" s="64"/>
      <c r="H102" s="65"/>
      <c r="I102" s="57"/>
      <c r="J102" s="60"/>
    </row>
    <row r="103" spans="1:10" x14ac:dyDescent="0.3">
      <c r="A103" s="52" t="str">
        <f ca="1">IF(OR($A103=0,$J103=""),"-",CONCATENATE(#REF!&amp;".",IF(AND(#REF!&gt;=2,$A103&gt;=2),#REF!&amp;".",""),IF(AND(#REF!&gt;=3,$A103&gt;=3),#REF!&amp;".",""),IF(AND(#REF!&gt;=4,$A103&gt;=4),#REF!&amp;".",""),IF($A103="S",#REF!&amp;".","")))</f>
        <v>2.2.3.1.</v>
      </c>
      <c r="B103" s="61"/>
      <c r="C103" s="61"/>
      <c r="D103" s="62" t="s">
        <v>26</v>
      </c>
      <c r="E103" s="63" t="s">
        <v>19</v>
      </c>
      <c r="F103" s="57">
        <v>0</v>
      </c>
      <c r="G103" s="64"/>
      <c r="H103" s="65"/>
      <c r="I103" s="57"/>
      <c r="J103" s="60"/>
    </row>
    <row r="104" spans="1:10" ht="57.6" x14ac:dyDescent="0.3">
      <c r="A104" s="21" t="str">
        <f ca="1">IF(OR($A104=0,$J104=""),"-",CONCATENATE(#REF!&amp;".",IF(AND(#REF!&gt;=2,$A104&gt;=2),#REF!&amp;".",""),IF(AND(#REF!&gt;=3,$A104&gt;=3),#REF!&amp;".",""),IF(AND(#REF!&gt;=4,$A104&gt;=4),#REF!&amp;".",""),IF($A104="S",#REF!&amp;".","")))</f>
        <v>2.2.3.1.1.</v>
      </c>
      <c r="B104" s="67"/>
      <c r="C104" s="67"/>
      <c r="D104" s="68" t="str">
        <f t="shared" ca="1" si="2"/>
        <v>ESCAVAÇÃO MECANIZADA DE VALA COM PROFUNDIDADE ATÉ 1,5 M (MÉDIA MONTANTE E JUSANTE/UMA COMPOSIÇÃO POR TRECHO), RETROESCAV. (0,26 M3), LARGURA DE 0,8 M A 1,5 M, EM SOLO DE 1A CATEGORIA, LOCAIS COM BAIXO NÍVEL DE INTERFERÊNCIA. AF_02/2021</v>
      </c>
      <c r="E104" s="69" t="s">
        <v>136</v>
      </c>
      <c r="F104" s="22">
        <v>247.4</v>
      </c>
      <c r="G104" s="70"/>
      <c r="H104" s="71" t="s">
        <v>17</v>
      </c>
      <c r="I104" s="22"/>
      <c r="J104" s="23"/>
    </row>
    <row r="105" spans="1:10" ht="28.8" x14ac:dyDescent="0.3">
      <c r="A105" s="21" t="str">
        <f ca="1">IF(OR($A105=0,$J105=""),"-",CONCATENATE(#REF!&amp;".",IF(AND(#REF!&gt;=2,$A105&gt;=2),#REF!&amp;".",""),IF(AND(#REF!&gt;=3,$A105&gt;=3),#REF!&amp;".",""),IF(AND(#REF!&gt;=4,$A105&gt;=4),#REF!&amp;".",""),IF($A105="S",#REF!&amp;".","")))</f>
        <v>2.2.3.1.2.</v>
      </c>
      <c r="B105" s="67"/>
      <c r="C105" s="67"/>
      <c r="D105" s="68" t="str">
        <f t="shared" ca="1" si="2"/>
        <v>LASTRO COM MATERIAL GRANULAR (PEDRA BRITADA N.3), APLICADO EM PISOS OU LAJES SOBRE SOLO, ESPESSURA DE *10 CM*. AF_07/2019</v>
      </c>
      <c r="E105" s="69" t="s">
        <v>136</v>
      </c>
      <c r="F105" s="22">
        <v>8.5</v>
      </c>
      <c r="G105" s="70"/>
      <c r="H105" s="71" t="s">
        <v>17</v>
      </c>
      <c r="I105" s="22"/>
      <c r="J105" s="23"/>
    </row>
    <row r="106" spans="1:10" ht="57.6" x14ac:dyDescent="0.3">
      <c r="A106" s="21" t="str">
        <f ca="1">IF(OR($A106=0,$J106=""),"-",CONCATENATE(#REF!&amp;".",IF(AND(#REF!&gt;=2,$A106&gt;=2),#REF!&amp;".",""),IF(AND(#REF!&gt;=3,$A106&gt;=3),#REF!&amp;".",""),IF(AND(#REF!&gt;=4,$A106&gt;=4),#REF!&amp;".",""),IF($A106="S",#REF!&amp;".","")))</f>
        <v>2.2.3.1.3.</v>
      </c>
      <c r="B106" s="67"/>
      <c r="C106" s="67"/>
      <c r="D106" s="68" t="str">
        <f t="shared" ca="1" si="2"/>
        <v>CARGA, MANOBRA E DESCARGA DE SOLOS E MATERIAIS GRANULARES EM CAMINHÃO BASCULANTE 10 M³ - CARGA COM ESCAVADEIRA HIDRÁULICA (CAÇAMBA DE 1,20 M³ / 155 HP) E DESCARGA LIVRE (UNIDADE: M3). AF_07/2020</v>
      </c>
      <c r="E106" s="69" t="s">
        <v>136</v>
      </c>
      <c r="F106" s="22">
        <v>10.46</v>
      </c>
      <c r="G106" s="70"/>
      <c r="H106" s="71" t="s">
        <v>17</v>
      </c>
      <c r="I106" s="22"/>
      <c r="J106" s="23"/>
    </row>
    <row r="107" spans="1:10" ht="28.8" x14ac:dyDescent="0.3">
      <c r="A107" s="21" t="str">
        <f ca="1">IF(OR($A107=0,$J107=""),"-",CONCATENATE(#REF!&amp;".",IF(AND(#REF!&gt;=2,$A107&gt;=2),#REF!&amp;".",""),IF(AND(#REF!&gt;=3,$A107&gt;=3),#REF!&amp;".",""),IF(AND(#REF!&gt;=4,$A107&gt;=4),#REF!&amp;".",""),IF($A107="S",#REF!&amp;".","")))</f>
        <v>2.2.3.1.4.</v>
      </c>
      <c r="B107" s="67"/>
      <c r="C107" s="67"/>
      <c r="D107" s="68" t="str">
        <f t="shared" ca="1" si="2"/>
        <v>TRANSPORTE COM CAMINHÃO BASCULANTE DE 10 M³, EM VIA URBANA PAVIMENTADA, DMT ATÉ 30 KM (UNIDADE: M3XKM). AF_07/2020</v>
      </c>
      <c r="E107" s="69" t="s">
        <v>137</v>
      </c>
      <c r="F107" s="22">
        <v>340.83</v>
      </c>
      <c r="G107" s="70"/>
      <c r="H107" s="71" t="s">
        <v>17</v>
      </c>
      <c r="I107" s="22"/>
      <c r="J107" s="23"/>
    </row>
    <row r="108" spans="1:10" ht="28.8" x14ac:dyDescent="0.3">
      <c r="A108" s="21" t="str">
        <f ca="1">IF(OR($A108=0,$J108=""),"-",CONCATENATE(#REF!&amp;".",IF(AND(#REF!&gt;=2,$A108&gt;=2),#REF!&amp;".",""),IF(AND(#REF!&gt;=3,$A108&gt;=3),#REF!&amp;".",""),IF(AND(#REF!&gt;=4,$A108&gt;=4),#REF!&amp;".",""),IF($A108="S",#REF!&amp;".","")))</f>
        <v>2.2.3.1.5.</v>
      </c>
      <c r="B108" s="67"/>
      <c r="C108" s="67"/>
      <c r="D108" s="68" t="str">
        <f t="shared" ca="1" si="2"/>
        <v>RADIER EM CONCRETO MAGRO PARA TRAVESSIA DA TUBULAÇÃO E CAIXAS DE DRENAGEM</v>
      </c>
      <c r="E108" s="69" t="s">
        <v>136</v>
      </c>
      <c r="F108" s="22">
        <v>3.45</v>
      </c>
      <c r="G108" s="70"/>
      <c r="H108" s="71" t="s">
        <v>17</v>
      </c>
      <c r="I108" s="22"/>
      <c r="J108" s="23"/>
    </row>
    <row r="109" spans="1:10" ht="43.2" x14ac:dyDescent="0.3">
      <c r="A109" s="21" t="str">
        <f ca="1">IF(OR($A109=0,$J109=""),"-",CONCATENATE(#REF!&amp;".",IF(AND(#REF!&gt;=2,$A109&gt;=2),#REF!&amp;".",""),IF(AND(#REF!&gt;=3,$A109&gt;=3),#REF!&amp;".",""),IF(AND(#REF!&gt;=4,$A109&gt;=4),#REF!&amp;".",""),IF($A109="S",#REF!&amp;".","")))</f>
        <v>2.2.3.1.6.</v>
      </c>
      <c r="B109" s="67"/>
      <c r="C109" s="67"/>
      <c r="D109" s="68" t="str">
        <f t="shared" ref="D109:D142" ca="1" si="3">IF($A109="S",REFERENCIA.Descricao,"(digite a descrição aqui)")</f>
        <v>ESCORAMENTO DE VALA, TIPO DESCONTÍNUO, COM PROFUNDIDADE DE 1,5 A 3,0 M, LARGURA MAIOR OU IGUAL A 1,5 M E MENOR QUE 2,5 M. AF_08/2020</v>
      </c>
      <c r="E109" s="69" t="s">
        <v>134</v>
      </c>
      <c r="F109" s="22">
        <v>217</v>
      </c>
      <c r="G109" s="70"/>
      <c r="H109" s="71" t="s">
        <v>17</v>
      </c>
      <c r="I109" s="22"/>
      <c r="J109" s="23"/>
    </row>
    <row r="110" spans="1:10" ht="28.8" x14ac:dyDescent="0.3">
      <c r="A110" s="21" t="str">
        <f ca="1">IF(OR($A110=0,$J110=""),"-",CONCATENATE(#REF!&amp;".",IF(AND(#REF!&gt;=2,$A110&gt;=2),#REF!&amp;".",""),IF(AND(#REF!&gt;=3,$A110&gt;=3),#REF!&amp;".",""),IF(AND(#REF!&gt;=4,$A110&gt;=4),#REF!&amp;".",""),IF($A110="S",#REF!&amp;".","")))</f>
        <v>2.2.3.1.7.</v>
      </c>
      <c r="B110" s="67"/>
      <c r="C110" s="67"/>
      <c r="D110" s="68" t="str">
        <f t="shared" ca="1" si="3"/>
        <v xml:space="preserve">TUBO DE CONCRETO ARMADO PARA AGUAS PLUVIAIS, CLASSE PA-2, COM ENCAIXE PONTA E BOLSA, DIAMETRO NOMINAL DE 400 MM                                                                                                                                                                                                                                                                                                                                                                                           </v>
      </c>
      <c r="E110" s="69" t="s">
        <v>133</v>
      </c>
      <c r="F110" s="22">
        <v>28</v>
      </c>
      <c r="G110" s="70"/>
      <c r="H110" s="71" t="s">
        <v>17</v>
      </c>
      <c r="I110" s="22"/>
      <c r="J110" s="23"/>
    </row>
    <row r="111" spans="1:10" ht="57.6" x14ac:dyDescent="0.3">
      <c r="A111" s="21" t="str">
        <f ca="1">IF(OR($A111=0,$J111=""),"-",CONCATENATE(#REF!&amp;".",IF(AND(#REF!&gt;=2,$A111&gt;=2),#REF!&amp;".",""),IF(AND(#REF!&gt;=3,$A111&gt;=3),#REF!&amp;".",""),IF(AND(#REF!&gt;=4,$A111&gt;=4),#REF!&amp;".",""),IF($A111="S",#REF!&amp;".","")))</f>
        <v>2.2.3.1.8.</v>
      </c>
      <c r="B111" s="67"/>
      <c r="C111" s="67"/>
      <c r="D111" s="68" t="str">
        <f ca="1">IF($A111="S",REFERENCIA.Descricao,"(digite a descrição aqui)")</f>
        <v>ASSENTAMENTO DE TUBO DE CONCRETO PARA REDES COLETORAS DE ÁGUAS PLUVIAIS, DIÂMETRO DE 400 MM, JUNTA RÍGIDA, INSTALADO EM LOCAL COM BAIXO NÍVEL DE INTERFERÊNCIAS (NÃO INCLUI FORNECIMENTO). AF_12/2015</v>
      </c>
      <c r="E111" s="69" t="s">
        <v>138</v>
      </c>
      <c r="F111" s="22">
        <v>28</v>
      </c>
      <c r="G111" s="70"/>
      <c r="H111" s="71" t="s">
        <v>17</v>
      </c>
      <c r="I111" s="22"/>
      <c r="J111" s="23"/>
    </row>
    <row r="112" spans="1:10" ht="28.8" x14ac:dyDescent="0.3">
      <c r="A112" s="21" t="str">
        <f ca="1">IF(OR($A112=0,$J112=""),"-",CONCATENATE(#REF!&amp;".",IF(AND(#REF!&gt;=2,$A112&gt;=2),#REF!&amp;".",""),IF(AND(#REF!&gt;=3,$A112&gt;=3),#REF!&amp;".",""),IF(AND(#REF!&gt;=4,$A112&gt;=4),#REF!&amp;".",""),IF($A112="S",#REF!&amp;".","")))</f>
        <v>2.2.3.1.9.</v>
      </c>
      <c r="B112" s="67"/>
      <c r="C112" s="67"/>
      <c r="D112" s="68" t="str">
        <f t="shared" ca="1" si="3"/>
        <v xml:space="preserve">TUBO DE CONCRETO ARMADO PARA AGUAS PLUVIAIS, CLASSE PA-2, COM ENCAIXE PONTA E BOLSA, DIAMETRO NOMINAL DE 600 MM                                                                                                                                                                                                                                                                                                                                                                                           </v>
      </c>
      <c r="E112" s="69" t="s">
        <v>133</v>
      </c>
      <c r="F112" s="22">
        <v>140</v>
      </c>
      <c r="G112" s="70"/>
      <c r="H112" s="71" t="s">
        <v>17</v>
      </c>
      <c r="I112" s="22"/>
      <c r="J112" s="23"/>
    </row>
    <row r="113" spans="1:10" ht="57.6" x14ac:dyDescent="0.3">
      <c r="A113" s="21" t="str">
        <f ca="1">IF(OR($A113=0,$J113=""),"-",CONCATENATE(#REF!&amp;".",IF(AND(#REF!&gt;=2,$A113&gt;=2),#REF!&amp;".",""),IF(AND(#REF!&gt;=3,$A113&gt;=3),#REF!&amp;".",""),IF(AND(#REF!&gt;=4,$A113&gt;=4),#REF!&amp;".",""),IF($A113="S",#REF!&amp;".","")))</f>
        <v>2.2.3.1.10.</v>
      </c>
      <c r="B113" s="67"/>
      <c r="C113" s="67"/>
      <c r="D113" s="68" t="str">
        <f ca="1">IF($A113="S",REFERENCIA.Descricao,"(digite a descrição aqui)")</f>
        <v>ASSENTAMENTO DE TUBO DE CONCRETO PARA REDES COLETORAS DE ÁGUAS PLUVIAIS, DIÂMETRO DE 600 MM, JUNTA RÍGIDA, INSTALADO EM LOCAL COM BAIXO NÍVEL DE INTERFERÊNCIAS (NÃO INCLUI FORNECIMENTO). AF_12/2015</v>
      </c>
      <c r="E113" s="69" t="s">
        <v>138</v>
      </c>
      <c r="F113" s="22">
        <v>140</v>
      </c>
      <c r="G113" s="70"/>
      <c r="H113" s="71" t="s">
        <v>17</v>
      </c>
      <c r="I113" s="22"/>
      <c r="J113" s="23"/>
    </row>
    <row r="114" spans="1:10" ht="43.2" x14ac:dyDescent="0.3">
      <c r="A114" s="21" t="str">
        <f ca="1">IF(OR($A114=0,$J114=""),"-",CONCATENATE(#REF!&amp;".",IF(AND(#REF!&gt;=2,$A114&gt;=2),#REF!&amp;".",""),IF(AND(#REF!&gt;=3,$A114&gt;=3),#REF!&amp;".",""),IF(AND(#REF!&gt;=4,$A114&gt;=4),#REF!&amp;".",""),IF($A114="S",#REF!&amp;".","")))</f>
        <v>2.2.3.1.11.</v>
      </c>
      <c r="B114" s="67"/>
      <c r="C114" s="67"/>
      <c r="D114" s="68" t="str">
        <f t="shared" ca="1" si="3"/>
        <v>FABRICAÇÃO, MONTAGEM E DESMONTAGEM DE FÔRMA PARA VIGA BALDRAME, EM CHAPA DE MADEIRA COMPENSADA RESINADA, E=17 MM, 4 UTILIZAÇÕES. AF_06/2017</v>
      </c>
      <c r="E114" s="69" t="s">
        <v>134</v>
      </c>
      <c r="F114" s="22">
        <v>207</v>
      </c>
      <c r="G114" s="70"/>
      <c r="H114" s="71" t="s">
        <v>17</v>
      </c>
      <c r="I114" s="22"/>
      <c r="J114" s="23"/>
    </row>
    <row r="115" spans="1:10" x14ac:dyDescent="0.3">
      <c r="A115" s="21" t="str">
        <f ca="1">IF(OR($A115=0,$J115=""),"-",CONCATENATE(#REF!&amp;".",IF(AND(#REF!&gt;=2,$A115&gt;=2),#REF!&amp;".",""),IF(AND(#REF!&gt;=3,$A115&gt;=3),#REF!&amp;".",""),IF(AND(#REF!&gt;=4,$A115&gt;=4),#REF!&amp;".",""),IF($A115="S",#REF!&amp;".","")))</f>
        <v>2.2.3.1.12.</v>
      </c>
      <c r="B115" s="67"/>
      <c r="C115" s="67"/>
      <c r="D115" s="68" t="str">
        <f t="shared" ca="1" si="3"/>
        <v>ENVELOPE EM CONCRETO FCK=20MPA PARA TRAVESSIAS DE TUBOS</v>
      </c>
      <c r="E115" s="69" t="s">
        <v>136</v>
      </c>
      <c r="F115" s="22">
        <v>17.98</v>
      </c>
      <c r="G115" s="70"/>
      <c r="H115" s="71" t="s">
        <v>17</v>
      </c>
      <c r="I115" s="22"/>
      <c r="J115" s="23"/>
    </row>
    <row r="116" spans="1:10" ht="28.8" x14ac:dyDescent="0.3">
      <c r="A116" s="21" t="str">
        <f ca="1">IF(OR($A116=0,$J116=""),"-",CONCATENATE(#REF!&amp;".",IF(AND(#REF!&gt;=2,$A116&gt;=2),#REF!&amp;".",""),IF(AND(#REF!&gt;=3,$A116&gt;=3),#REF!&amp;".",""),IF(AND(#REF!&gt;=4,$A116&gt;=4),#REF!&amp;".",""),IF($A116="S",#REF!&amp;".","")))</f>
        <v>2.2.3.1.13.</v>
      </c>
      <c r="B116" s="67"/>
      <c r="C116" s="67"/>
      <c r="D116" s="68" t="str">
        <f t="shared" ca="1" si="3"/>
        <v>POÇO DE VISITA DE DRENAGEM PLUVIAL PARA REDE DE 400 A 600MM EM TIJOLOS MAÇICOS CERÂMICOS - BASE SINAPI 83709</v>
      </c>
      <c r="E116" s="69" t="s">
        <v>131</v>
      </c>
      <c r="F116" s="22">
        <v>10</v>
      </c>
      <c r="G116" s="70"/>
      <c r="H116" s="71" t="s">
        <v>17</v>
      </c>
      <c r="I116" s="22"/>
      <c r="J116" s="23"/>
    </row>
    <row r="117" spans="1:10" ht="28.8" x14ac:dyDescent="0.3">
      <c r="A117" s="21" t="str">
        <f ca="1">IF(OR($A117=0,$J117=""),"-",CONCATENATE(#REF!&amp;".",IF(AND(#REF!&gt;=2,$A117&gt;=2),#REF!&amp;".",""),IF(AND(#REF!&gt;=3,$A117&gt;=3),#REF!&amp;".",""),IF(AND(#REF!&gt;=4,$A117&gt;=4),#REF!&amp;".",""),IF($A117="S",#REF!&amp;".","")))</f>
        <v>2.2.3.1.14.</v>
      </c>
      <c r="B117" s="67"/>
      <c r="C117" s="67"/>
      <c r="D117" s="68" t="str">
        <f t="shared" ca="1" si="3"/>
        <v>BOCA PARA BUEIRO SIMPLES TUBULAR D = 60 CM EM CONCRETO, ALAS COM ESCONSIDADE DE 30°, INCLUINDO FÔRMAS E MATERIAIS. AF_07/2021</v>
      </c>
      <c r="E117" s="69" t="s">
        <v>135</v>
      </c>
      <c r="F117" s="22">
        <v>10</v>
      </c>
      <c r="G117" s="70"/>
      <c r="H117" s="71" t="s">
        <v>17</v>
      </c>
      <c r="I117" s="22"/>
      <c r="J117" s="23"/>
    </row>
    <row r="118" spans="1:10" ht="57.6" x14ac:dyDescent="0.3">
      <c r="A118" s="21" t="str">
        <f ca="1">IF(OR($A118=0,$J118=""),"-",CONCATENATE(#REF!&amp;".",IF(AND(#REF!&gt;=2,$A118&gt;=2),#REF!&amp;".",""),IF(AND(#REF!&gt;=3,$A118&gt;=3),#REF!&amp;".",""),IF(AND(#REF!&gt;=4,$A118&gt;=4),#REF!&amp;".",""),IF($A118="S",#REF!&amp;".","")))</f>
        <v>2.2.3.1.15.</v>
      </c>
      <c r="B118" s="67"/>
      <c r="C118" s="67"/>
      <c r="D118" s="68" t="str">
        <f t="shared" ca="1" si="3"/>
        <v>REATERRO MECANIZADO DE VALA COM RETROESCAVADEIRA (CAPACIDADE   DA   CAÇAMBA   DA RETRO: 0,26 M³/POTÊNCIA: 88 HP), LARGURA DE 0,8 A 1,5 M, PROFUNDIDADE ATÉ 1,5 M, COM SOLO (SEM SUBSTITUIÇÃO) DE 1ª CATEGORIA, COM COMPACTADOR DE SOLOS DE PERCUSSÃO AF_08/2023</v>
      </c>
      <c r="E118" s="69" t="s">
        <v>136</v>
      </c>
      <c r="F118" s="22">
        <v>82.47</v>
      </c>
      <c r="G118" s="70"/>
      <c r="H118" s="71" t="s">
        <v>17</v>
      </c>
      <c r="I118" s="22"/>
      <c r="J118" s="23"/>
    </row>
    <row r="119" spans="1:10" ht="28.8" x14ac:dyDescent="0.3">
      <c r="A119" s="21" t="str">
        <f ca="1">IF(OR($A119=0,$J119=""),"-",CONCATENATE(#REF!&amp;".",IF(AND(#REF!&gt;=2,$A119&gt;=2),#REF!&amp;".",""),IF(AND(#REF!&gt;=3,$A119&gt;=3),#REF!&amp;".",""),IF(AND(#REF!&gt;=4,$A119&gt;=4),#REF!&amp;".",""),IF($A119="S",#REF!&amp;".","")))</f>
        <v>2.2.3.1.16.</v>
      </c>
      <c r="B119" s="67"/>
      <c r="C119" s="67"/>
      <c r="D119" s="68" t="str">
        <f t="shared" ca="1" si="3"/>
        <v>TRANSPORTE COM CAMINHÃO BASCULANTE DE 10 M³, EM VIA URBANA PAVIMENTADA, DMT ATÉ 30 KM (UNIDADE: M3XKM). AF_07/2020</v>
      </c>
      <c r="E119" s="69" t="s">
        <v>137</v>
      </c>
      <c r="F119" s="22">
        <v>1997.56</v>
      </c>
      <c r="G119" s="70"/>
      <c r="H119" s="71" t="s">
        <v>17</v>
      </c>
      <c r="I119" s="22"/>
      <c r="J119" s="23"/>
    </row>
    <row r="120" spans="1:10" x14ac:dyDescent="0.3">
      <c r="A120" s="52" t="str">
        <f ca="1">IF(OR($A120=0,$J120=""),"-",CONCATENATE(#REF!&amp;".",IF(AND(#REF!&gt;=2,$A120&gt;=2),#REF!&amp;".",""),IF(AND(#REF!&gt;=3,$A120&gt;=3),#REF!&amp;".",""),IF(AND(#REF!&gt;=4,$A120&gt;=4),#REF!&amp;".",""),IF($A120="S",#REF!&amp;".","")))</f>
        <v>2.2.4.</v>
      </c>
      <c r="B120" s="61"/>
      <c r="C120" s="61"/>
      <c r="D120" s="62" t="s">
        <v>29</v>
      </c>
      <c r="E120" s="63" t="s">
        <v>19</v>
      </c>
      <c r="F120" s="57">
        <v>0</v>
      </c>
      <c r="G120" s="64"/>
      <c r="H120" s="65"/>
      <c r="I120" s="57"/>
      <c r="J120" s="60"/>
    </row>
    <row r="121" spans="1:10" x14ac:dyDescent="0.3">
      <c r="A121" s="52" t="str">
        <f ca="1">IF(OR($A121=0,$J121=""),"-",CONCATENATE(#REF!&amp;".",IF(AND(#REF!&gt;=2,$A121&gt;=2),#REF!&amp;".",""),IF(AND(#REF!&gt;=3,$A121&gt;=3),#REF!&amp;".",""),IF(AND(#REF!&gt;=4,$A121&gt;=4),#REF!&amp;".",""),IF($A121="S",#REF!&amp;".","")))</f>
        <v>2.2.4.1.</v>
      </c>
      <c r="B121" s="61"/>
      <c r="C121" s="61"/>
      <c r="D121" s="62" t="s">
        <v>30</v>
      </c>
      <c r="E121" s="63" t="s">
        <v>19</v>
      </c>
      <c r="F121" s="57">
        <v>0</v>
      </c>
      <c r="G121" s="64"/>
      <c r="H121" s="65"/>
      <c r="I121" s="57"/>
      <c r="J121" s="60"/>
    </row>
    <row r="122" spans="1:10" ht="28.8" x14ac:dyDescent="0.3">
      <c r="A122" s="21" t="str">
        <f ca="1">IF(OR($A122=0,$J122=""),"-",CONCATENATE(#REF!&amp;".",IF(AND(#REF!&gt;=2,$A122&gt;=2),#REF!&amp;".",""),IF(AND(#REF!&gt;=3,$A122&gt;=3),#REF!&amp;".",""),IF(AND(#REF!&gt;=4,$A122&gt;=4),#REF!&amp;".",""),IF($A122="S",#REF!&amp;".","")))</f>
        <v>2.2.4.1.1.</v>
      </c>
      <c r="B122" s="67"/>
      <c r="C122" s="67"/>
      <c r="D122" s="68" t="str">
        <f t="shared" ca="1" si="3"/>
        <v>ESCAVAÇÃO MECÂNICA A CEU ABERTO, MATERIAL 1A CATEGORIA, ESCAVADEIRA HIDRÁULICA, REF 83338</v>
      </c>
      <c r="E122" s="69" t="s">
        <v>142</v>
      </c>
      <c r="F122" s="22">
        <v>576.39</v>
      </c>
      <c r="G122" s="70"/>
      <c r="H122" s="71" t="s">
        <v>17</v>
      </c>
      <c r="I122" s="22"/>
      <c r="J122" s="23"/>
    </row>
    <row r="123" spans="1:10" ht="57.6" x14ac:dyDescent="0.3">
      <c r="A123" s="21" t="str">
        <f ca="1">IF(OR($A123=0,$J123=""),"-",CONCATENATE(#REF!&amp;".",IF(AND(#REF!&gt;=2,$A123&gt;=2),#REF!&amp;".",""),IF(AND(#REF!&gt;=3,$A123&gt;=3),#REF!&amp;".",""),IF(AND(#REF!&gt;=4,$A123&gt;=4),#REF!&amp;".",""),IF($A123="S",#REF!&amp;".","")))</f>
        <v>2.2.4.1.2.</v>
      </c>
      <c r="B123" s="67"/>
      <c r="C123" s="67"/>
      <c r="D123" s="68" t="str">
        <f ca="1">IF($A123="S",REFERENCIA.Descricao,"(digite a descrição aqui)")</f>
        <v>CARGA, MANOBRA E DESCARGA DE SOLOS E MATERIAIS GRANULARES EM CAMINHÃO BASCULANTE 10 M³ - CARGA COM ESCAVADEIRA HIDRÁULICA (CAÇAMBA DE 1,20 M³ / 155 HP) E DESCARGA LIVRE (UNIDADE: M3). AF_07/2020</v>
      </c>
      <c r="E123" s="69" t="s">
        <v>136</v>
      </c>
      <c r="F123" s="22">
        <v>778.13</v>
      </c>
      <c r="G123" s="70"/>
      <c r="H123" s="71" t="s">
        <v>17</v>
      </c>
      <c r="I123" s="22"/>
      <c r="J123" s="23"/>
    </row>
    <row r="124" spans="1:10" ht="28.8" x14ac:dyDescent="0.3">
      <c r="A124" s="21" t="str">
        <f ca="1">IF(OR($A124=0,$J124=""),"-",CONCATENATE(#REF!&amp;".",IF(AND(#REF!&gt;=2,$A124&gt;=2),#REF!&amp;".",""),IF(AND(#REF!&gt;=3,$A124&gt;=3),#REF!&amp;".",""),IF(AND(#REF!&gt;=4,$A124&gt;=4),#REF!&amp;".",""),IF($A124="S",#REF!&amp;".","")))</f>
        <v>2.2.4.1.3.</v>
      </c>
      <c r="B124" s="67"/>
      <c r="C124" s="67"/>
      <c r="D124" s="68" t="str">
        <f t="shared" ca="1" si="3"/>
        <v>TRANSPORTE COM CAMINHÃO BASCULANTE DE 10 M³, EM VIA URBANA PAVIMENTADA, DMT ATÉ 30 KM (UNIDADE: M3XKM). AF_07/2020</v>
      </c>
      <c r="E124" s="69" t="s">
        <v>137</v>
      </c>
      <c r="F124" s="22">
        <v>14862.27</v>
      </c>
      <c r="G124" s="70"/>
      <c r="H124" s="71" t="s">
        <v>17</v>
      </c>
      <c r="I124" s="22"/>
      <c r="J124" s="23"/>
    </row>
    <row r="125" spans="1:10" ht="28.8" x14ac:dyDescent="0.3">
      <c r="A125" s="21" t="str">
        <f ca="1">IF(OR($A125=0,$J125=""),"-",CONCATENATE(#REF!&amp;".",IF(AND(#REF!&gt;=2,$A125&gt;=2),#REF!&amp;".",""),IF(AND(#REF!&gt;=3,$A125&gt;=3),#REF!&amp;".",""),IF(AND(#REF!&gt;=4,$A125&gt;=4),#REF!&amp;".",""),IF($A125="S",#REF!&amp;".","")))</f>
        <v>2.2.4.1.4.</v>
      </c>
      <c r="B125" s="67"/>
      <c r="C125" s="67"/>
      <c r="D125" s="68" t="str">
        <f t="shared" ca="1" si="3"/>
        <v>REGULARIZAÇÃO E COMPACTAÇÃO DE SUBLEITO DE SOLO  PREDOMINANTEMENTE ARGILOSO. AF_11/2019</v>
      </c>
      <c r="E125" s="69" t="s">
        <v>134</v>
      </c>
      <c r="F125" s="22">
        <v>1509.98</v>
      </c>
      <c r="G125" s="70"/>
      <c r="H125" s="71" t="s">
        <v>17</v>
      </c>
      <c r="I125" s="22"/>
      <c r="J125" s="23"/>
    </row>
    <row r="126" spans="1:10" x14ac:dyDescent="0.3">
      <c r="A126" s="52" t="str">
        <f ca="1">IF(OR($A126=0,$J126=""),"-",CONCATENATE(#REF!&amp;".",IF(AND(#REF!&gt;=2,$A126&gt;=2),#REF!&amp;".",""),IF(AND(#REF!&gt;=3,$A126&gt;=3),#REF!&amp;".",""),IF(AND(#REF!&gt;=4,$A126&gt;=4),#REF!&amp;".",""),IF($A126="S",#REF!&amp;".","")))</f>
        <v>2.2.4.2.</v>
      </c>
      <c r="B126" s="61"/>
      <c r="C126" s="61"/>
      <c r="D126" s="62" t="s">
        <v>31</v>
      </c>
      <c r="E126" s="63" t="s">
        <v>19</v>
      </c>
      <c r="F126" s="57">
        <v>0</v>
      </c>
      <c r="G126" s="64"/>
      <c r="H126" s="65"/>
      <c r="I126" s="57"/>
      <c r="J126" s="60"/>
    </row>
    <row r="127" spans="1:10" ht="43.2" x14ac:dyDescent="0.3">
      <c r="A127" s="21" t="str">
        <f ca="1">IF(OR($A127=0,$J127=""),"-",CONCATENATE(#REF!&amp;".",IF(AND(#REF!&gt;=2,$A127&gt;=2),#REF!&amp;".",""),IF(AND(#REF!&gt;=3,$A127&gt;=3),#REF!&amp;".",""),IF(AND(#REF!&gt;=4,$A127&gt;=4),#REF!&amp;".",""),IF($A127="S",#REF!&amp;".","")))</f>
        <v>2.2.4.2.1.</v>
      </c>
      <c r="B127" s="67"/>
      <c r="C127" s="67"/>
      <c r="D127" s="68" t="str">
        <f t="shared" ca="1" si="3"/>
        <v>EXECUÇÃO E COMPACTAÇÃO DE BASE E OU SUB BASE PARA PAVIMENTAÇÃO DE BRITA GRADUADA SIMPLES - EXCLUSIVE CARGA E TRANSPORTE. AF_11/2019</v>
      </c>
      <c r="E127" s="69" t="s">
        <v>136</v>
      </c>
      <c r="F127" s="22">
        <v>486.49</v>
      </c>
      <c r="G127" s="70"/>
      <c r="H127" s="71" t="s">
        <v>17</v>
      </c>
      <c r="I127" s="22"/>
      <c r="J127" s="23"/>
    </row>
    <row r="128" spans="1:10" ht="57.6" x14ac:dyDescent="0.3">
      <c r="A128" s="21" t="str">
        <f ca="1">IF(OR($A128=0,$J128=""),"-",CONCATENATE(#REF!&amp;".",IF(AND(#REF!&gt;=2,$A128&gt;=2),#REF!&amp;".",""),IF(AND(#REF!&gt;=3,$A128&gt;=3),#REF!&amp;".",""),IF(AND(#REF!&gt;=4,$A128&gt;=4),#REF!&amp;".",""),IF($A128="S",#REF!&amp;".","")))</f>
        <v>2.2.4.2.2.</v>
      </c>
      <c r="B128" s="67"/>
      <c r="C128" s="67"/>
      <c r="D128" s="68" t="str">
        <f t="shared" ca="1" si="3"/>
        <v>CARGA, MANOBRA E DESCARGA DE SOLOS E MATERIAIS GRANULARES EM CAMINHÃO BASCULANTE 10 M³ - CARGA COM ESCAVADEIRA HIDRÁULICA (CAÇAMBA DE 1,20 M³ / 155 HP) E DESCARGA LIVRE (UNIDADE: M3). AF_07/2020</v>
      </c>
      <c r="E128" s="69" t="s">
        <v>136</v>
      </c>
      <c r="F128" s="22">
        <v>598.39</v>
      </c>
      <c r="G128" s="70"/>
      <c r="H128" s="71" t="s">
        <v>17</v>
      </c>
      <c r="I128" s="22"/>
      <c r="J128" s="23"/>
    </row>
    <row r="129" spans="1:10" ht="28.8" x14ac:dyDescent="0.3">
      <c r="A129" s="21" t="str">
        <f ca="1">IF(OR($A129=0,$J129=""),"-",CONCATENATE(#REF!&amp;".",IF(AND(#REF!&gt;=2,$A129&gt;=2),#REF!&amp;".",""),IF(AND(#REF!&gt;=3,$A129&gt;=3),#REF!&amp;".",""),IF(AND(#REF!&gt;=4,$A129&gt;=4),#REF!&amp;".",""),IF($A129="S",#REF!&amp;".","")))</f>
        <v>2.2.4.2.3.</v>
      </c>
      <c r="B129" s="67"/>
      <c r="C129" s="67"/>
      <c r="D129" s="68" t="str">
        <f t="shared" ca="1" si="3"/>
        <v>TRANSPORTE COM CAMINHÃO BASCULANTE DE 10 M³, EM VIA URBANA PAVIMENTADA, DMT ATÉ 30 KM (UNIDADE: M3XKM). AF_07/2020</v>
      </c>
      <c r="E129" s="69" t="s">
        <v>137</v>
      </c>
      <c r="F129" s="22">
        <v>19507.400000000001</v>
      </c>
      <c r="G129" s="70"/>
      <c r="H129" s="71" t="s">
        <v>17</v>
      </c>
      <c r="I129" s="22"/>
      <c r="J129" s="23"/>
    </row>
    <row r="130" spans="1:10" x14ac:dyDescent="0.3">
      <c r="A130" s="52" t="str">
        <f ca="1">IF(OR($A130=0,$J130=""),"-",CONCATENATE(#REF!&amp;".",IF(AND(#REF!&gt;=2,$A130&gt;=2),#REF!&amp;".",""),IF(AND(#REF!&gt;=3,$A130&gt;=3),#REF!&amp;".",""),IF(AND(#REF!&gt;=4,$A130&gt;=4),#REF!&amp;".",""),IF($A130="S",#REF!&amp;".","")))</f>
        <v>2.2.4.3.</v>
      </c>
      <c r="B130" s="61"/>
      <c r="C130" s="61"/>
      <c r="D130" s="62" t="s">
        <v>32</v>
      </c>
      <c r="E130" s="63" t="s">
        <v>19</v>
      </c>
      <c r="F130" s="57">
        <v>0</v>
      </c>
      <c r="G130" s="64"/>
      <c r="H130" s="65"/>
      <c r="I130" s="57"/>
      <c r="J130" s="60"/>
    </row>
    <row r="131" spans="1:10" ht="57.6" x14ac:dyDescent="0.3">
      <c r="A131" s="21" t="str">
        <f ca="1">IF(OR($A131=0,$J131=""),"-",CONCATENATE(#REF!&amp;".",IF(AND(#REF!&gt;=2,$A131&gt;=2),#REF!&amp;".",""),IF(AND(#REF!&gt;=3,$A131&gt;=3),#REF!&amp;".",""),IF(AND(#REF!&gt;=4,$A131&gt;=4),#REF!&amp;".",""),IF($A131="S",#REF!&amp;".","")))</f>
        <v>2.2.4.3.1.</v>
      </c>
      <c r="B131" s="67"/>
      <c r="C131" s="67"/>
      <c r="D131" s="68" t="str">
        <f t="shared" ca="1" si="3"/>
        <v>ASSENTAMENTO DE GUIA (MEIO-FIO) EM TRECHO RETO, CONFECCIONADA EM CONCRETO PRÉ-FABRICADO, DIMENSÕES 100X15X13X30 CM (COMPRIMENTO X BASE INFERIOR X BASE SUPERIOR X ALTURA), PARA VIAS URBANAS (USO VIÁRIO). AF_06/2016</v>
      </c>
      <c r="E131" s="69" t="s">
        <v>138</v>
      </c>
      <c r="F131" s="22">
        <v>300</v>
      </c>
      <c r="G131" s="70"/>
      <c r="H131" s="71" t="s">
        <v>17</v>
      </c>
      <c r="I131" s="22"/>
      <c r="J131" s="23"/>
    </row>
    <row r="132" spans="1:10" ht="28.8" x14ac:dyDescent="0.3">
      <c r="A132" s="21" t="str">
        <f ca="1">IF(OR($A132=0,$J132=""),"-",CONCATENATE(#REF!&amp;".",IF(AND(#REF!&gt;=2,$A132&gt;=2),#REF!&amp;".",""),IF(AND(#REF!&gt;=3,$A132&gt;=3),#REF!&amp;".",""),IF(AND(#REF!&gt;=4,$A132&gt;=4),#REF!&amp;".",""),IF($A132="S",#REF!&amp;".","")))</f>
        <v>2.2.4.3.2.</v>
      </c>
      <c r="B132" s="67"/>
      <c r="C132" s="67"/>
      <c r="D132" s="68" t="str">
        <f ca="1">IF($A132="S",REFERENCIA.Descricao,"(digite a descrição aqui)")</f>
        <v>EXECUÇÃO DE SARJETA DE CONCRETO USINADO, MOLDADA  IN LOCO , 30 CM BASE X 5 CM ALTURA. BASE 94287</v>
      </c>
      <c r="E132" s="69" t="s">
        <v>138</v>
      </c>
      <c r="F132" s="22">
        <v>300</v>
      </c>
      <c r="G132" s="70"/>
      <c r="H132" s="71" t="s">
        <v>17</v>
      </c>
      <c r="I132" s="22"/>
      <c r="J132" s="23"/>
    </row>
    <row r="133" spans="1:10" x14ac:dyDescent="0.3">
      <c r="A133" s="52" t="str">
        <f ca="1">IF(OR($A133=0,$J133=""),"-",CONCATENATE(#REF!&amp;".",IF(AND(#REF!&gt;=2,$A133&gt;=2),#REF!&amp;".",""),IF(AND(#REF!&gt;=3,$A133&gt;=3),#REF!&amp;".",""),IF(AND(#REF!&gt;=4,$A133&gt;=4),#REF!&amp;".",""),IF($A133="S",#REF!&amp;".","")))</f>
        <v>2.2.4.4.</v>
      </c>
      <c r="B133" s="61"/>
      <c r="C133" s="61"/>
      <c r="D133" s="62" t="s">
        <v>33</v>
      </c>
      <c r="E133" s="63" t="s">
        <v>19</v>
      </c>
      <c r="F133" s="57">
        <v>0</v>
      </c>
      <c r="G133" s="64"/>
      <c r="H133" s="65"/>
      <c r="I133" s="57"/>
      <c r="J133" s="60"/>
    </row>
    <row r="134" spans="1:10" ht="28.8" x14ac:dyDescent="0.3">
      <c r="A134" s="21" t="str">
        <f ca="1">IF(OR($A134=0,$J134=""),"-",CONCATENATE(#REF!&amp;".",IF(AND(#REF!&gt;=2,$A134&gt;=2),#REF!&amp;".",""),IF(AND(#REF!&gt;=3,$A134&gt;=3),#REF!&amp;".",""),IF(AND(#REF!&gt;=4,$A134&gt;=4),#REF!&amp;".",""),IF($A134="S",#REF!&amp;".","")))</f>
        <v>2.2.4.4.1.</v>
      </c>
      <c r="B134" s="67"/>
      <c r="C134" s="67"/>
      <c r="D134" s="68" t="str">
        <f t="shared" ca="1" si="3"/>
        <v>REGULARIZAÇÃO E COMPACTAÇÃO DE SUBLEITO DE SOLO PREDOMINANTEMENTE ARENOSO. AF_11/2019</v>
      </c>
      <c r="E134" s="69" t="s">
        <v>134</v>
      </c>
      <c r="F134" s="22">
        <v>497.13</v>
      </c>
      <c r="G134" s="70"/>
      <c r="H134" s="71" t="s">
        <v>17</v>
      </c>
      <c r="I134" s="22"/>
      <c r="J134" s="23"/>
    </row>
    <row r="135" spans="1:10" ht="28.8" x14ac:dyDescent="0.3">
      <c r="A135" s="21" t="str">
        <f ca="1">IF(OR($A135=0,$J135=""),"-",CONCATENATE(#REF!&amp;".",IF(AND(#REF!&gt;=2,$A135&gt;=2),#REF!&amp;".",""),IF(AND(#REF!&gt;=3,$A135&gt;=3),#REF!&amp;".",""),IF(AND(#REF!&gt;=4,$A135&gt;=4),#REF!&amp;".",""),IF($A135="S",#REF!&amp;".","")))</f>
        <v>2.2.4.4.2.</v>
      </c>
      <c r="B135" s="67"/>
      <c r="C135" s="67"/>
      <c r="D135" s="68" t="str">
        <f t="shared" ca="1" si="3"/>
        <v>LASTRO COM MATERIAL GRANULAR, APLICADO EM PISOS OU LAJES SOBRE SOLO, ESPESSURA DE *5 CM*. AF_08/2017</v>
      </c>
      <c r="E135" s="69" t="s">
        <v>136</v>
      </c>
      <c r="F135" s="22">
        <v>24.86</v>
      </c>
      <c r="G135" s="70"/>
      <c r="H135" s="71" t="s">
        <v>17</v>
      </c>
      <c r="I135" s="22"/>
      <c r="J135" s="23"/>
    </row>
    <row r="136" spans="1:10" ht="28.8" x14ac:dyDescent="0.3">
      <c r="A136" s="21" t="str">
        <f ca="1">IF(OR($A136=0,$J136=""),"-",CONCATENATE(#REF!&amp;".",IF(AND(#REF!&gt;=2,$A136&gt;=2),#REF!&amp;".",""),IF(AND(#REF!&gt;=3,$A136&gt;=3),#REF!&amp;".",""),IF(AND(#REF!&gt;=4,$A136&gt;=4),#REF!&amp;".",""),IF($A136="S",#REF!&amp;".","")))</f>
        <v>2.2.4.4.3.</v>
      </c>
      <c r="B136" s="67"/>
      <c r="C136" s="67"/>
      <c r="D136" s="68" t="str">
        <f t="shared" ca="1" si="3"/>
        <v>TRANSPORTE COM CAMINHÃO BASCULANTE DE 10 M³, EM VIA URBANA PAVIMENTADA, DMT ATÉ 30 KM (UNIDADE: M3XKM). AF_07/2020</v>
      </c>
      <c r="E136" s="69" t="s">
        <v>137</v>
      </c>
      <c r="F136" s="22">
        <v>745.7</v>
      </c>
      <c r="G136" s="70"/>
      <c r="H136" s="71" t="s">
        <v>17</v>
      </c>
      <c r="I136" s="22"/>
      <c r="J136" s="23"/>
    </row>
    <row r="137" spans="1:10" ht="43.2" x14ac:dyDescent="0.3">
      <c r="A137" s="21" t="str">
        <f ca="1">IF(OR($A137=0,$J137=""),"-",CONCATENATE(#REF!&amp;".",IF(AND(#REF!&gt;=2,$A137&gt;=2),#REF!&amp;".",""),IF(AND(#REF!&gt;=3,$A137&gt;=3),#REF!&amp;".",""),IF(AND(#REF!&gt;=4,$A137&gt;=4),#REF!&amp;".",""),IF($A137="S",#REF!&amp;".","")))</f>
        <v>2.2.4.4.4.</v>
      </c>
      <c r="B137" s="67"/>
      <c r="C137" s="67"/>
      <c r="D137" s="68" t="str">
        <f t="shared" ca="1" si="3"/>
        <v>EXECUÇÃO DE PASSEIO (CALÇADA) OU PISO DE CONCRETO COM CONCRETO MOLDADO IN LOCO, USINADO, ACABAMENTO CONVENCIONAL, ESPESSURA 7 CM, ARMADO.  AF_08/2022</v>
      </c>
      <c r="E137" s="69" t="s">
        <v>132</v>
      </c>
      <c r="F137" s="22">
        <v>497.13</v>
      </c>
      <c r="G137" s="70"/>
      <c r="H137" s="71" t="s">
        <v>17</v>
      </c>
      <c r="I137" s="22"/>
      <c r="J137" s="23"/>
    </row>
    <row r="138" spans="1:10" ht="28.8" x14ac:dyDescent="0.3">
      <c r="A138" s="21" t="str">
        <f ca="1">IF(OR($A138=0,$J138=""),"-",CONCATENATE(#REF!&amp;".",IF(AND(#REF!&gt;=2,$A138&gt;=2),#REF!&amp;".",""),IF(AND(#REF!&gt;=3,$A138&gt;=3),#REF!&amp;".",""),IF(AND(#REF!&gt;=4,$A138&gt;=4),#REF!&amp;".",""),IF($A138="S",#REF!&amp;".","")))</f>
        <v>2.2.4.4.5.</v>
      </c>
      <c r="B138" s="67"/>
      <c r="C138" s="67"/>
      <c r="D138" s="68" t="str">
        <f t="shared" ca="1" si="3"/>
        <v>PISO PODOTÁTIL ALERTA OU DIRECIONAL, 25X25CM, ASSENTADO EM ARGAMASSA</v>
      </c>
      <c r="E138" s="69" t="s">
        <v>134</v>
      </c>
      <c r="F138" s="22">
        <v>75</v>
      </c>
      <c r="G138" s="70"/>
      <c r="H138" s="71" t="s">
        <v>17</v>
      </c>
      <c r="I138" s="22"/>
      <c r="J138" s="23"/>
    </row>
    <row r="139" spans="1:10" x14ac:dyDescent="0.3">
      <c r="A139" s="52" t="str">
        <f ca="1">IF(OR($A139=0,$J139=""),"-",CONCATENATE(#REF!&amp;".",IF(AND(#REF!&gt;=2,$A139&gt;=2),#REF!&amp;".",""),IF(AND(#REF!&gt;=3,$A139&gt;=3),#REF!&amp;".",""),IF(AND(#REF!&gt;=4,$A139&gt;=4),#REF!&amp;".",""),IF($A139="S",#REF!&amp;".","")))</f>
        <v>2.2.4.5.</v>
      </c>
      <c r="B139" s="61"/>
      <c r="C139" s="61"/>
      <c r="D139" s="62" t="s">
        <v>34</v>
      </c>
      <c r="E139" s="63" t="s">
        <v>19</v>
      </c>
      <c r="F139" s="57">
        <v>0</v>
      </c>
      <c r="G139" s="64"/>
      <c r="H139" s="65"/>
      <c r="I139" s="57"/>
      <c r="J139" s="60"/>
    </row>
    <row r="140" spans="1:10" x14ac:dyDescent="0.3">
      <c r="A140" s="21" t="str">
        <f ca="1">IF(OR($A140=0,$J140=""),"-",CONCATENATE(#REF!&amp;".",IF(AND(#REF!&gt;=2,$A140&gt;=2),#REF!&amp;".",""),IF(AND(#REF!&gt;=3,$A140&gt;=3),#REF!&amp;".",""),IF(AND(#REF!&gt;=4,$A140&gt;=4),#REF!&amp;".",""),IF($A140="S",#REF!&amp;".","")))</f>
        <v>2.2.4.5.1.</v>
      </c>
      <c r="B140" s="67"/>
      <c r="C140" s="67"/>
      <c r="D140" s="68" t="str">
        <f t="shared" ca="1" si="3"/>
        <v>EXECUÇÃO DE IMPRIMAÇÃO COM ASFALTO DILUÍDO CM-30. AF_11/2019</v>
      </c>
      <c r="E140" s="69" t="s">
        <v>132</v>
      </c>
      <c r="F140" s="22">
        <v>1337.48</v>
      </c>
      <c r="G140" s="70"/>
      <c r="H140" s="71" t="s">
        <v>17</v>
      </c>
      <c r="I140" s="22"/>
      <c r="J140" s="23"/>
    </row>
    <row r="141" spans="1:10" x14ac:dyDescent="0.3">
      <c r="A141" s="21" t="str">
        <f ca="1">IF(OR($A141=0,$J141=""),"-",CONCATENATE(#REF!&amp;".",IF(AND(#REF!&gt;=2,$A141&gt;=2),#REF!&amp;".",""),IF(AND(#REF!&gt;=3,$A141&gt;=3),#REF!&amp;".",""),IF(AND(#REF!&gt;=4,$A141&gt;=4),#REF!&amp;".",""),IF($A141="S",#REF!&amp;".","")))</f>
        <v>2.2.4.5.2.</v>
      </c>
      <c r="B141" s="67"/>
      <c r="C141" s="67"/>
      <c r="D141" s="68" t="str">
        <f t="shared" ca="1" si="3"/>
        <v>ASFALTO DILUIDO DE PETROLEO CM-30</v>
      </c>
      <c r="E141" s="69" t="s">
        <v>139</v>
      </c>
      <c r="F141" s="22">
        <v>1604.98</v>
      </c>
      <c r="G141" s="70"/>
      <c r="H141" s="71" t="s">
        <v>35</v>
      </c>
      <c r="I141" s="22"/>
      <c r="J141" s="23"/>
    </row>
    <row r="142" spans="1:10" ht="28.8" x14ac:dyDescent="0.3">
      <c r="A142" s="21" t="str">
        <f ca="1">IF(OR($A142=0,$J142=""),"-",CONCATENATE(#REF!&amp;".",IF(AND(#REF!&gt;=2,$A142&gt;=2),#REF!&amp;".",""),IF(AND(#REF!&gt;=3,$A142&gt;=3),#REF!&amp;".",""),IF(AND(#REF!&gt;=4,$A142&gt;=4),#REF!&amp;".",""),IF($A142="S",#REF!&amp;".","")))</f>
        <v>2.2.4.5.3.</v>
      </c>
      <c r="B142" s="67"/>
      <c r="C142" s="67"/>
      <c r="D142" s="68" t="str">
        <f t="shared" ca="1" si="3"/>
        <v>EXECUÇÃO DE PINTURA DE LIGAÇÃO COM EMULSÃO ASFÁLTICA RR-2C. AF_11/2019 MATERIAL NÃO INCLUSO</v>
      </c>
      <c r="E142" s="69" t="s">
        <v>132</v>
      </c>
      <c r="F142" s="22">
        <v>1337.48</v>
      </c>
      <c r="G142" s="70"/>
      <c r="H142" s="71" t="s">
        <v>17</v>
      </c>
      <c r="I142" s="22"/>
      <c r="J142" s="23"/>
    </row>
    <row r="143" spans="1:10" ht="28.8" x14ac:dyDescent="0.3">
      <c r="A143" s="21" t="str">
        <f ca="1">IF(OR($A143=0,$J143=""),"-",CONCATENATE(#REF!&amp;".",IF(AND(#REF!&gt;=2,$A143&gt;=2),#REF!&amp;".",""),IF(AND(#REF!&gt;=3,$A143&gt;=3),#REF!&amp;".",""),IF(AND(#REF!&gt;=4,$A143&gt;=4),#REF!&amp;".",""),IF($A143="S",#REF!&amp;".","")))</f>
        <v>2.2.4.5.4.</v>
      </c>
      <c r="B143" s="67"/>
      <c r="C143" s="67"/>
      <c r="D143" s="68" t="str">
        <f t="shared" ref="D143:D161" ca="1" si="4">IF($A143="S",REFERENCIA.Descricao,"(digite a descrição aqui)")</f>
        <v>EMULSAO ASFALTICA CATIONICA RR-2C PARA USO EM PAVIMENTACAO ASFALTICA</v>
      </c>
      <c r="E143" s="69" t="s">
        <v>139</v>
      </c>
      <c r="F143" s="22">
        <v>601.87</v>
      </c>
      <c r="G143" s="70"/>
      <c r="H143" s="71" t="s">
        <v>35</v>
      </c>
      <c r="I143" s="22"/>
      <c r="J143" s="23"/>
    </row>
    <row r="144" spans="1:10" ht="43.2" x14ac:dyDescent="0.3">
      <c r="A144" s="21" t="str">
        <f ca="1">IF(OR($A144=0,$J144=""),"-",CONCATENATE(#REF!&amp;".",IF(AND(#REF!&gt;=2,$A144&gt;=2),#REF!&amp;".",""),IF(AND(#REF!&gt;=3,$A144&gt;=3),#REF!&amp;".",""),IF(AND(#REF!&gt;=4,$A144&gt;=4),#REF!&amp;".",""),IF($A144="S",#REF!&amp;".","")))</f>
        <v>2.2.4.5.5.</v>
      </c>
      <c r="B144" s="67"/>
      <c r="C144" s="67"/>
      <c r="D144" s="68" t="str">
        <f t="shared" ca="1" si="4"/>
        <v>CIMENTO ASFÁLTICO DE PETRÓLEO (CAP 50/70) PARA FABRICAÇÃO DE CONCRETO BETUMINOSO USINADO A QUENTE (CBUQ), EXCLUSIVE TRANSPORTE</v>
      </c>
      <c r="E144" s="69" t="s">
        <v>140</v>
      </c>
      <c r="F144" s="22">
        <v>9.08</v>
      </c>
      <c r="G144" s="70"/>
      <c r="H144" s="71" t="s">
        <v>35</v>
      </c>
      <c r="I144" s="22"/>
      <c r="J144" s="23"/>
    </row>
    <row r="145" spans="1:10" ht="43.2" x14ac:dyDescent="0.3">
      <c r="A145" s="21" t="str">
        <f ca="1">IF(OR($A145=0,$J145=""),"-",CONCATENATE(#REF!&amp;".",IF(AND(#REF!&gt;=2,$A145&gt;=2),#REF!&amp;".",""),IF(AND(#REF!&gt;=3,$A145&gt;=3),#REF!&amp;".",""),IF(AND(#REF!&gt;=4,$A145&gt;=4),#REF!&amp;".",""),IF($A145="S",#REF!&amp;".","")))</f>
        <v>2.2.4.5.6.</v>
      </c>
      <c r="B145" s="67"/>
      <c r="C145" s="67"/>
      <c r="D145" s="68" t="str">
        <f t="shared" ca="1" si="4"/>
        <v>TRANSPORTE COM CAMINHÃO TANQUE DE TRANSPORTE DE MATERIAL ASFÁLTICO DE 20000 L, EM VIA URBANA PAVIMENTADA, DMT ATÉ 30KM (UNIDADE: TXKM). AF_07/2020</v>
      </c>
      <c r="E145" s="69" t="s">
        <v>141</v>
      </c>
      <c r="F145" s="22">
        <v>272.52</v>
      </c>
      <c r="G145" s="70"/>
      <c r="H145" s="71" t="s">
        <v>17</v>
      </c>
      <c r="I145" s="22"/>
      <c r="J145" s="23"/>
    </row>
    <row r="146" spans="1:10" ht="43.2" x14ac:dyDescent="0.3">
      <c r="A146" s="21" t="str">
        <f ca="1">IF(OR($A146=0,$J146=""),"-",CONCATENATE(#REF!&amp;".",IF(AND(#REF!&gt;=2,$A146&gt;=2),#REF!&amp;".",""),IF(AND(#REF!&gt;=3,$A146&gt;=3),#REF!&amp;".",""),IF(AND(#REF!&gt;=4,$A146&gt;=4),#REF!&amp;".",""),IF($A146="S",#REF!&amp;".","")))</f>
        <v>2.2.4.5.7.</v>
      </c>
      <c r="B146" s="67"/>
      <c r="C146" s="67"/>
      <c r="D146" s="68" t="str">
        <f t="shared" ca="1" si="4"/>
        <v>TRANSPORTE COM CAMINHÃO TANQUE DE TRANSPORTE DE MATERIAL ASFÁLTICO DE 20000 L, EM VIA URBANA PAVIMENTADA, ADICIONAL PARA DMT EXCEDENTE A 30 KM (UNIDADE: TXKM). AF_07/2020</v>
      </c>
      <c r="E146" s="69" t="s">
        <v>141</v>
      </c>
      <c r="F146" s="22">
        <v>2261.96</v>
      </c>
      <c r="G146" s="70"/>
      <c r="H146" s="71" t="s">
        <v>17</v>
      </c>
      <c r="I146" s="22"/>
      <c r="J146" s="23"/>
    </row>
    <row r="147" spans="1:10" ht="28.8" x14ac:dyDescent="0.3">
      <c r="A147" s="21" t="str">
        <f ca="1">IF(OR($A147=0,$J147=""),"-",CONCATENATE(#REF!&amp;".",IF(AND(#REF!&gt;=2,$A147&gt;=2),#REF!&amp;".",""),IF(AND(#REF!&gt;=3,$A147&gt;=3),#REF!&amp;".",""),IF(AND(#REF!&gt;=4,$A147&gt;=4),#REF!&amp;".",""),IF($A147="S",#REF!&amp;".","")))</f>
        <v>2.2.4.5.8.</v>
      </c>
      <c r="B147" s="67"/>
      <c r="C147" s="67"/>
      <c r="D147" s="68" t="str">
        <f t="shared" ca="1" si="4"/>
        <v>EXECUÇÃO DE PAVIMENTO COM APLICAÇÃO DE CONCRETO BETUMINOSO USINADO A QUENTE (CBUQ)</v>
      </c>
      <c r="E147" s="69" t="s">
        <v>142</v>
      </c>
      <c r="F147" s="22">
        <v>66.87</v>
      </c>
      <c r="G147" s="70"/>
      <c r="H147" s="71" t="s">
        <v>17</v>
      </c>
      <c r="I147" s="22"/>
      <c r="J147" s="23"/>
    </row>
    <row r="148" spans="1:10" ht="28.8" x14ac:dyDescent="0.3">
      <c r="A148" s="21" t="str">
        <f ca="1">IF(OR($A148=0,$J148=""),"-",CONCATENATE(#REF!&amp;".",IF(AND(#REF!&gt;=2,$A148&gt;=2),#REF!&amp;".",""),IF(AND(#REF!&gt;=3,$A148&gt;=3),#REF!&amp;".",""),IF(AND(#REF!&gt;=4,$A148&gt;=4),#REF!&amp;".",""),IF($A148="S",#REF!&amp;".","")))</f>
        <v>2.2.4.5.9.</v>
      </c>
      <c r="B148" s="67"/>
      <c r="C148" s="67"/>
      <c r="D148" s="68" t="str">
        <f t="shared" ca="1" si="4"/>
        <v>TRANSPORTE COM CAMINHÃO BASCULANTE DE 10 M³, EM VIA URBANA PAVIMENTADA, DMT ATÉ 30 KM (UNIDADE: TXKM). AF_07/2020</v>
      </c>
      <c r="E148" s="69" t="s">
        <v>141</v>
      </c>
      <c r="F148" s="22">
        <v>4814.93</v>
      </c>
      <c r="G148" s="70"/>
      <c r="H148" s="71" t="s">
        <v>17</v>
      </c>
      <c r="I148" s="22"/>
      <c r="J148" s="23"/>
    </row>
    <row r="149" spans="1:10" x14ac:dyDescent="0.3">
      <c r="A149" s="52" t="str">
        <f ca="1">IF(OR($A149=0,$J149=""),"-",CONCATENATE(#REF!&amp;".",IF(AND(#REF!&gt;=2,$A149&gt;=2),#REF!&amp;".",""),IF(AND(#REF!&gt;=3,$A149&gt;=3),#REF!&amp;".",""),IF(AND(#REF!&gt;=4,$A149&gt;=4),#REF!&amp;".",""),IF($A149="S",#REF!&amp;".","")))</f>
        <v>2.2.5.</v>
      </c>
      <c r="B149" s="61"/>
      <c r="C149" s="61"/>
      <c r="D149" s="62" t="s">
        <v>36</v>
      </c>
      <c r="E149" s="63" t="s">
        <v>19</v>
      </c>
      <c r="F149" s="57">
        <v>0</v>
      </c>
      <c r="G149" s="64"/>
      <c r="H149" s="65"/>
      <c r="I149" s="57"/>
      <c r="J149" s="60"/>
    </row>
    <row r="150" spans="1:10" x14ac:dyDescent="0.3">
      <c r="A150" s="52" t="str">
        <f ca="1">IF(OR($A150=0,$J150=""),"-",CONCATENATE(#REF!&amp;".",IF(AND(#REF!&gt;=2,$A150&gt;=2),#REF!&amp;".",""),IF(AND(#REF!&gt;=3,$A150&gt;=3),#REF!&amp;".",""),IF(AND(#REF!&gt;=4,$A150&gt;=4),#REF!&amp;".",""),IF($A150="S",#REF!&amp;".","")))</f>
        <v>2.2.5.1.</v>
      </c>
      <c r="B150" s="61"/>
      <c r="C150" s="61"/>
      <c r="D150" s="62" t="s">
        <v>37</v>
      </c>
      <c r="E150" s="63" t="s">
        <v>19</v>
      </c>
      <c r="F150" s="57">
        <v>0</v>
      </c>
      <c r="G150" s="64"/>
      <c r="H150" s="65"/>
      <c r="I150" s="57"/>
      <c r="J150" s="60"/>
    </row>
    <row r="151" spans="1:10" ht="28.8" x14ac:dyDescent="0.3">
      <c r="A151" s="21" t="str">
        <f ca="1">IF(OR($A151=0,$J151=""),"-",CONCATENATE(#REF!&amp;".",IF(AND(#REF!&gt;=2,$A151&gt;=2),#REF!&amp;".",""),IF(AND(#REF!&gt;=3,$A151&gt;=3),#REF!&amp;".",""),IF(AND(#REF!&gt;=4,$A151&gt;=4),#REF!&amp;".",""),IF($A151="S",#REF!&amp;".","")))</f>
        <v>2.2.5.1.1.</v>
      </c>
      <c r="B151" s="67"/>
      <c r="C151" s="67"/>
      <c r="D151" s="68" t="str">
        <f t="shared" ca="1" si="4"/>
        <v>PINTURA DE FAIXA COM TERMOPLÁSTICO POR ASPERSÃO - ESPESSURA DE 1,5 MM</v>
      </c>
      <c r="E151" s="69" t="s">
        <v>143</v>
      </c>
      <c r="F151" s="22">
        <v>5</v>
      </c>
      <c r="G151" s="70"/>
      <c r="H151" s="71" t="s">
        <v>17</v>
      </c>
      <c r="I151" s="22"/>
      <c r="J151" s="23"/>
    </row>
    <row r="152" spans="1:10" ht="28.8" x14ac:dyDescent="0.3">
      <c r="A152" s="21" t="str">
        <f ca="1">IF(OR($A152=0,$J152=""),"-",CONCATENATE(#REF!&amp;".",IF(AND(#REF!&gt;=2,$A152&gt;=2),#REF!&amp;".",""),IF(AND(#REF!&gt;=3,$A152&gt;=3),#REF!&amp;".",""),IF(AND(#REF!&gt;=4,$A152&gt;=4),#REF!&amp;".",""),IF($A152="S",#REF!&amp;".","")))</f>
        <v>2.2.5.1.2.</v>
      </c>
      <c r="B152" s="67"/>
      <c r="C152" s="67"/>
      <c r="D152" s="68" t="str">
        <f t="shared" ca="1" si="4"/>
        <v>PINTURA DE SETAS E ZEBRADOS COM TERMOPLÁSTICO POR EXTRUSÃO - ESPESSURA DE 3,0 MM</v>
      </c>
      <c r="E152" s="69" t="s">
        <v>143</v>
      </c>
      <c r="F152" s="22">
        <v>84.65</v>
      </c>
      <c r="G152" s="70"/>
      <c r="H152" s="71" t="s">
        <v>17</v>
      </c>
      <c r="I152" s="22"/>
      <c r="J152" s="23"/>
    </row>
    <row r="153" spans="1:10" x14ac:dyDescent="0.3">
      <c r="A153" s="21" t="str">
        <f ca="1">IF(OR($A153=0,$J153=""),"-",CONCATENATE(#REF!&amp;".",IF(AND(#REF!&gt;=2,$A153&gt;=2),#REF!&amp;".",""),IF(AND(#REF!&gt;=3,$A153&gt;=3),#REF!&amp;".",""),IF(AND(#REF!&gt;=4,$A153&gt;=4),#REF!&amp;".",""),IF($A153="S",#REF!&amp;".","")))</f>
        <v>2.2.5.1.3.</v>
      </c>
      <c r="B153" s="67"/>
      <c r="C153" s="67"/>
      <c r="D153" s="68" t="str">
        <f t="shared" ca="1" si="4"/>
        <v>TACHA REFLETIVA BIDIRECIONAL TIPO I - FORNECIMENTO E COLOCAÇÃO</v>
      </c>
      <c r="E153" s="69" t="s">
        <v>144</v>
      </c>
      <c r="F153" s="22">
        <v>50</v>
      </c>
      <c r="G153" s="70"/>
      <c r="H153" s="71" t="s">
        <v>17</v>
      </c>
      <c r="I153" s="22"/>
      <c r="J153" s="23"/>
    </row>
    <row r="154" spans="1:10" x14ac:dyDescent="0.3">
      <c r="A154" s="52" t="str">
        <f ca="1">IF(OR($A154=0,$J154=""),"-",CONCATENATE(#REF!&amp;".",IF(AND(#REF!&gt;=2,$A154&gt;=2),#REF!&amp;".",""),IF(AND(#REF!&gt;=3,$A154&gt;=3),#REF!&amp;".",""),IF(AND(#REF!&gt;=4,$A154&gt;=4),#REF!&amp;".",""),IF($A154="S",#REF!&amp;".","")))</f>
        <v>2.2.5.2.</v>
      </c>
      <c r="B154" s="61"/>
      <c r="C154" s="61"/>
      <c r="D154" s="62" t="s">
        <v>38</v>
      </c>
      <c r="E154" s="63" t="s">
        <v>19</v>
      </c>
      <c r="F154" s="57">
        <v>0</v>
      </c>
      <c r="G154" s="64"/>
      <c r="H154" s="65"/>
      <c r="I154" s="57"/>
      <c r="J154" s="60"/>
    </row>
    <row r="155" spans="1:10" ht="28.8" x14ac:dyDescent="0.3">
      <c r="A155" s="21" t="str">
        <f ca="1">IF(OR($A155=0,$J155=""),"-",CONCATENATE(#REF!&amp;".",IF(AND(#REF!&gt;=2,$A155&gt;=2),#REF!&amp;".",""),IF(AND(#REF!&gt;=3,$A155&gt;=3),#REF!&amp;".",""),IF(AND(#REF!&gt;=4,$A155&gt;=4),#REF!&amp;".",""),IF($A155="S",#REF!&amp;".","")))</f>
        <v>2.2.5.2.1.</v>
      </c>
      <c r="B155" s="67"/>
      <c r="C155" s="67"/>
      <c r="D155" s="68" t="str">
        <f t="shared" ca="1" si="4"/>
        <v>CONFECÇÃO DE PLACA EM AÇO Nº 16 GALVANIZADO, COM PELÍCULA RETRORREFLETIVA TIPO I + III</v>
      </c>
      <c r="E155" s="69" t="s">
        <v>132</v>
      </c>
      <c r="F155" s="22">
        <v>4.2</v>
      </c>
      <c r="G155" s="70"/>
      <c r="H155" s="71" t="s">
        <v>17</v>
      </c>
      <c r="I155" s="22"/>
      <c r="J155" s="23"/>
    </row>
    <row r="156" spans="1:10" ht="28.8" x14ac:dyDescent="0.3">
      <c r="A156" s="21" t="str">
        <f ca="1">IF(OR($A156=0,$J156=""),"-",CONCATENATE(#REF!&amp;".",IF(AND(#REF!&gt;=2,$A156&gt;=2),#REF!&amp;".",""),IF(AND(#REF!&gt;=3,$A156&gt;=3),#REF!&amp;".",""),IF(AND(#REF!&gt;=4,$A156&gt;=4),#REF!&amp;".",""),IF($A156="S",#REF!&amp;".","")))</f>
        <v>2.2.5.2.2.</v>
      </c>
      <c r="B156" s="67"/>
      <c r="C156" s="67"/>
      <c r="D156" s="68" t="str">
        <f t="shared" ca="1" si="4"/>
        <v>FORNECIMENTO E IMPLANTAÇÃO DE SUPORTE METÁLICO GALVANIZADO PARA PLACA</v>
      </c>
      <c r="E156" s="69" t="s">
        <v>131</v>
      </c>
      <c r="F156" s="22">
        <v>19</v>
      </c>
      <c r="G156" s="70"/>
      <c r="H156" s="71" t="s">
        <v>17</v>
      </c>
      <c r="I156" s="22"/>
      <c r="J156" s="23"/>
    </row>
    <row r="157" spans="1:10" x14ac:dyDescent="0.3">
      <c r="A157" s="52" t="str">
        <f ca="1">IF(OR($A157=0,$J157=""),"-",CONCATENATE(#REF!&amp;".",IF(AND(#REF!&gt;=2,$A157&gt;=2),#REF!&amp;".",""),IF(AND(#REF!&gt;=3,$A157&gt;=3),#REF!&amp;".",""),IF(AND(#REF!&gt;=4,$A157&gt;=4),#REF!&amp;".",""),IF($A157="S",#REF!&amp;".","")))</f>
        <v>2.2.6.</v>
      </c>
      <c r="B157" s="61"/>
      <c r="C157" s="61"/>
      <c r="D157" s="62" t="s">
        <v>39</v>
      </c>
      <c r="E157" s="63" t="s">
        <v>19</v>
      </c>
      <c r="F157" s="57">
        <v>0</v>
      </c>
      <c r="G157" s="64"/>
      <c r="H157" s="65"/>
      <c r="I157" s="57"/>
      <c r="J157" s="60"/>
    </row>
    <row r="158" spans="1:10" x14ac:dyDescent="0.3">
      <c r="A158" s="21" t="str">
        <f ca="1">IF(OR($A158=0,$J158=""),"-",CONCATENATE(#REF!&amp;".",IF(AND(#REF!&gt;=2,$A158&gt;=2),#REF!&amp;".",""),IF(AND(#REF!&gt;=3,$A158&gt;=3),#REF!&amp;".",""),IF(AND(#REF!&gt;=4,$A158&gt;=4),#REF!&amp;".",""),IF($A158="S",#REF!&amp;".","")))</f>
        <v>2.2.6.0.1.</v>
      </c>
      <c r="B158" s="67"/>
      <c r="C158" s="67"/>
      <c r="D158" s="68" t="str">
        <f t="shared" ca="1" si="4"/>
        <v>ENSAIO DE COMPACTAÇÃO - GRANULOMETRIA - SOLOS (SINAPI 74022/10)</v>
      </c>
      <c r="E158" s="69" t="s">
        <v>145</v>
      </c>
      <c r="F158" s="22">
        <v>4</v>
      </c>
      <c r="G158" s="70"/>
      <c r="H158" s="71" t="s">
        <v>17</v>
      </c>
      <c r="I158" s="22"/>
      <c r="J158" s="23"/>
    </row>
    <row r="159" spans="1:10" x14ac:dyDescent="0.3">
      <c r="A159" s="21" t="str">
        <f ca="1">IF(OR($A159=0,$J159=""),"-",CONCATENATE(#REF!&amp;".",IF(AND(#REF!&gt;=2,$A159&gt;=2),#REF!&amp;".",""),IF(AND(#REF!&gt;=3,$A159&gt;=3),#REF!&amp;".",""),IF(AND(#REF!&gt;=4,$A159&gt;=4),#REF!&amp;".",""),IF($A159="S",#REF!&amp;".","")))</f>
        <v>2.2.6.0.2.</v>
      </c>
      <c r="B159" s="67"/>
      <c r="C159" s="67"/>
      <c r="D159" s="68" t="str">
        <f t="shared" ca="1" si="4"/>
        <v>ENSAIO MARSHALL - MISTURA BETUMINOSA A QUENTE - (SINAPI 74022/4)</v>
      </c>
      <c r="E159" s="69" t="s">
        <v>145</v>
      </c>
      <c r="F159" s="22">
        <v>4</v>
      </c>
      <c r="G159" s="70"/>
      <c r="H159" s="71" t="s">
        <v>17</v>
      </c>
      <c r="I159" s="22"/>
      <c r="J159" s="23"/>
    </row>
    <row r="160" spans="1:10" x14ac:dyDescent="0.3">
      <c r="A160" s="52" t="str">
        <f ca="1">IF(OR($A160=0,$J160=""),"-",CONCATENATE(#REF!&amp;".",IF(AND(#REF!&gt;=2,$A160&gt;=2),#REF!&amp;".",""),IF(AND(#REF!&gt;=3,$A160&gt;=3),#REF!&amp;".",""),IF(AND(#REF!&gt;=4,$A160&gt;=4),#REF!&amp;".",""),IF($A160="S",#REF!&amp;".","")))</f>
        <v>2.2.7.</v>
      </c>
      <c r="B160" s="61"/>
      <c r="C160" s="61"/>
      <c r="D160" s="62" t="s">
        <v>40</v>
      </c>
      <c r="E160" s="63" t="s">
        <v>19</v>
      </c>
      <c r="F160" s="57">
        <v>0</v>
      </c>
      <c r="G160" s="64"/>
      <c r="H160" s="65"/>
      <c r="I160" s="57"/>
      <c r="J160" s="60"/>
    </row>
    <row r="161" spans="1:10" x14ac:dyDescent="0.3">
      <c r="A161" s="21" t="str">
        <f ca="1">IF(OR($A161=0,$J161=""),"-",CONCATENATE(#REF!&amp;".",IF(AND(#REF!&gt;=2,$A161&gt;=2),#REF!&amp;".",""),IF(AND(#REF!&gt;=3,$A161&gt;=3),#REF!&amp;".",""),IF(AND(#REF!&gt;=4,$A161&gt;=4),#REF!&amp;".",""),IF($A161="S",#REF!&amp;".","")))</f>
        <v>2.2.7.0.1.</v>
      </c>
      <c r="B161" s="67"/>
      <c r="C161" s="67"/>
      <c r="D161" s="68" t="str">
        <f t="shared" ca="1" si="4"/>
        <v>LIMPEZA FINAL DE OBRA</v>
      </c>
      <c r="E161" s="69" t="s">
        <v>132</v>
      </c>
      <c r="F161" s="22">
        <v>1337.48</v>
      </c>
      <c r="G161" s="70"/>
      <c r="H161" s="71" t="s">
        <v>17</v>
      </c>
      <c r="I161" s="22"/>
      <c r="J161" s="23"/>
    </row>
    <row r="162" spans="1:10" ht="28.8" x14ac:dyDescent="0.3">
      <c r="A162" s="43" t="str">
        <f ca="1">IF(OR($A162=0,$J162=""),"-",CONCATENATE(#REF!&amp;".",IF(AND(#REF!&gt;=2,$A162&gt;=2),#REF!&amp;".",""),IF(AND(#REF!&gt;=3,$A162&gt;=3),#REF!&amp;".",""),IF(AND(#REF!&gt;=4,$A162&gt;=4),#REF!&amp;".",""),IF($A162="S",#REF!&amp;".","")))</f>
        <v>3.</v>
      </c>
      <c r="B162" s="44"/>
      <c r="C162" s="45"/>
      <c r="D162" s="46" t="s">
        <v>42</v>
      </c>
      <c r="E162" s="47" t="s">
        <v>19</v>
      </c>
      <c r="F162" s="48">
        <v>0</v>
      </c>
      <c r="G162" s="49"/>
      <c r="H162" s="50"/>
      <c r="I162" s="48"/>
      <c r="J162" s="51"/>
    </row>
    <row r="163" spans="1:10" x14ac:dyDescent="0.3">
      <c r="A163" s="52" t="str">
        <f ca="1">IF(OR($A163=0,$J163=""),"-",CONCATENATE(#REF!&amp;".",IF(AND(#REF!&gt;=2,$A163&gt;=2),#REF!&amp;".",""),IF(AND(#REF!&gt;=3,$A163&gt;=3),#REF!&amp;".",""),IF(AND(#REF!&gt;=4,$A163&gt;=4),#REF!&amp;".",""),IF($A163="S",#REF!&amp;".","")))</f>
        <v>3.1.</v>
      </c>
      <c r="B163" s="53"/>
      <c r="C163" s="54"/>
      <c r="D163" s="55" t="s">
        <v>43</v>
      </c>
      <c r="E163" s="56" t="s">
        <v>19</v>
      </c>
      <c r="F163" s="57">
        <v>0</v>
      </c>
      <c r="G163" s="58"/>
      <c r="H163" s="59"/>
      <c r="I163" s="57"/>
      <c r="J163" s="60"/>
    </row>
    <row r="164" spans="1:10" x14ac:dyDescent="0.3">
      <c r="A164" s="21" t="str">
        <f ca="1">IF(OR($A164=0,$J164=""),"-",CONCATENATE(#REF!&amp;".",IF(AND(#REF!&gt;=2,$A164&gt;=2),#REF!&amp;".",""),IF(AND(#REF!&gt;=3,$A164&gt;=3),#REF!&amp;".",""),IF(AND(#REF!&gt;=4,$A164&gt;=4),#REF!&amp;".",""),IF($A164="S",#REF!&amp;".","")))</f>
        <v>3.1.0.0.1.</v>
      </c>
      <c r="B164" s="67"/>
      <c r="C164" s="67"/>
      <c r="D164" s="68" t="str">
        <f ca="1">IF($A164="S",REFERENCIA.Descricao,"(digite a descrição aqui)")</f>
        <v>SINALIZAÇÃO DE OBRA -  RUA GONÇALVES CHAVES</v>
      </c>
      <c r="E164" s="69" t="s">
        <v>145</v>
      </c>
      <c r="F164" s="22">
        <v>1</v>
      </c>
      <c r="G164" s="70"/>
      <c r="H164" s="71" t="s">
        <v>17</v>
      </c>
      <c r="I164" s="22"/>
      <c r="J164" s="23"/>
    </row>
    <row r="165" spans="1:10" x14ac:dyDescent="0.3">
      <c r="A165" s="52" t="str">
        <f ca="1">IF(OR($A165=0,$J165=""),"-",CONCATENATE(#REF!&amp;".",IF(AND(#REF!&gt;=2,$A165&gt;=2),#REF!&amp;".",""),IF(AND(#REF!&gt;=3,$A165&gt;=3),#REF!&amp;".",""),IF(AND(#REF!&gt;=4,$A165&gt;=4),#REF!&amp;".",""),IF($A165="S",#REF!&amp;".","")))</f>
        <v>3.2.</v>
      </c>
      <c r="B165" s="53"/>
      <c r="C165" s="54"/>
      <c r="D165" s="55" t="s">
        <v>44</v>
      </c>
      <c r="E165" s="56" t="s">
        <v>19</v>
      </c>
      <c r="F165" s="57">
        <v>0</v>
      </c>
      <c r="G165" s="58"/>
      <c r="H165" s="59"/>
      <c r="I165" s="57"/>
      <c r="J165" s="60"/>
    </row>
    <row r="166" spans="1:10" x14ac:dyDescent="0.3">
      <c r="A166" s="21" t="str">
        <f ca="1">IF(OR($A166=0,$J166=""),"-",CONCATENATE(#REF!&amp;".",IF(AND(#REF!&gt;=2,$A166&gt;=2),#REF!&amp;".",""),IF(AND(#REF!&gt;=3,$A166&gt;=3),#REF!&amp;".",""),IF(AND(#REF!&gt;=4,$A166&gt;=4),#REF!&amp;".",""),IF($A166="S",#REF!&amp;".","")))</f>
        <v>3.2.0.0.1.</v>
      </c>
      <c r="B166" s="67"/>
      <c r="C166" s="67"/>
      <c r="D166" s="68" t="str">
        <f ca="1">IF($A166="S",REFERENCIA.Descricao,"(digite a descrição aqui)")</f>
        <v>PLACA DE OBRA EM CHAPA GALVANIZADA N.22, ADESIVADA, 3,00x1,50M</v>
      </c>
      <c r="E166" s="69" t="s">
        <v>132</v>
      </c>
      <c r="F166" s="22">
        <v>4.5</v>
      </c>
      <c r="G166" s="70"/>
      <c r="H166" s="71" t="s">
        <v>17</v>
      </c>
      <c r="I166" s="22"/>
      <c r="J166" s="23"/>
    </row>
    <row r="167" spans="1:10" ht="28.8" x14ac:dyDescent="0.3">
      <c r="A167" s="21" t="str">
        <f ca="1">IF(OR($A167=0,$J167=""),"-",CONCATENATE(#REF!&amp;".",IF(AND(#REF!&gt;=2,$A167&gt;=2),#REF!&amp;".",""),IF(AND(#REF!&gt;=3,$A167&gt;=3),#REF!&amp;".",""),IF(AND(#REF!&gt;=4,$A167&gt;=4),#REF!&amp;".",""),IF($A167="S",#REF!&amp;".","")))</f>
        <v>3.2.0.0.2.</v>
      </c>
      <c r="B167" s="67"/>
      <c r="C167" s="67"/>
      <c r="D167" s="68" t="str">
        <f ca="1">IF($A167="S",REFERENCIA.Descricao,"(digite a descrição aqui)")</f>
        <v>SERVICOS TOPOGRAFICOS PARA PAVIMENTACAO, INCLUSIVE NOTA DE SERVICOS, ACOMPANHAMENTO E GREIDE REF 78472</v>
      </c>
      <c r="E167" s="69" t="s">
        <v>134</v>
      </c>
      <c r="F167" s="22">
        <v>7910.88</v>
      </c>
      <c r="G167" s="70"/>
      <c r="H167" s="71" t="s">
        <v>17</v>
      </c>
      <c r="I167" s="22"/>
      <c r="J167" s="23"/>
    </row>
    <row r="168" spans="1:10" x14ac:dyDescent="0.3">
      <c r="A168" s="52" t="str">
        <f ca="1">IF(OR($A168=0,$J168=""),"-",CONCATENATE(#REF!&amp;".",IF(AND(#REF!&gt;=2,$A168&gt;=2),#REF!&amp;".",""),IF(AND(#REF!&gt;=3,$A168&gt;=3),#REF!&amp;".",""),IF(AND(#REF!&gt;=4,$A168&gt;=4),#REF!&amp;".",""),IF($A168="S",#REF!&amp;".","")))</f>
        <v>3.3.</v>
      </c>
      <c r="B168" s="53"/>
      <c r="C168" s="54"/>
      <c r="D168" s="55" t="s">
        <v>45</v>
      </c>
      <c r="E168" s="56" t="s">
        <v>19</v>
      </c>
      <c r="F168" s="57">
        <v>0</v>
      </c>
      <c r="G168" s="58"/>
      <c r="H168" s="59"/>
      <c r="I168" s="57"/>
      <c r="J168" s="60"/>
    </row>
    <row r="169" spans="1:10" x14ac:dyDescent="0.3">
      <c r="A169" s="52" t="str">
        <f ca="1">IF(OR($A169=0,$J169=""),"-",CONCATENATE(#REF!&amp;".",IF(AND(#REF!&gt;=2,$A169&gt;=2),#REF!&amp;".",""),IF(AND(#REF!&gt;=3,$A169&gt;=3),#REF!&amp;".",""),IF(AND(#REF!&gt;=4,$A169&gt;=4),#REF!&amp;".",""),IF($A169="S",#REF!&amp;".","")))</f>
        <v>3.3.1.</v>
      </c>
      <c r="B169" s="53"/>
      <c r="C169" s="54"/>
      <c r="D169" s="55" t="s">
        <v>46</v>
      </c>
      <c r="E169" s="56" t="s">
        <v>19</v>
      </c>
      <c r="F169" s="57">
        <v>0</v>
      </c>
      <c r="G169" s="58"/>
      <c r="H169" s="59"/>
      <c r="I169" s="57"/>
      <c r="J169" s="60"/>
    </row>
    <row r="170" spans="1:10" x14ac:dyDescent="0.3">
      <c r="A170" s="21" t="str">
        <f ca="1">IF(OR($A170=0,$J170=""),"-",CONCATENATE(#REF!&amp;".",IF(AND(#REF!&gt;=2,$A170&gt;=2),#REF!&amp;".",""),IF(AND(#REF!&gt;=3,$A170&gt;=3),#REF!&amp;".",""),IF(AND(#REF!&gt;=4,$A170&gt;=4),#REF!&amp;".",""),IF($A170="S",#REF!&amp;".","")))</f>
        <v>3.3.1.0.1.</v>
      </c>
      <c r="B170" s="67"/>
      <c r="C170" s="67"/>
      <c r="D170" s="68" t="str">
        <f ca="1">IF($A170="S",REFERENCIA.Descricao,"(digite a descrição aqui)")</f>
        <v>LIMPEZA E DESOBSTRUÇÃO DE CAIXAS COLETORAS</v>
      </c>
      <c r="E170" s="69" t="s">
        <v>145</v>
      </c>
      <c r="F170" s="22">
        <v>10</v>
      </c>
      <c r="G170" s="70"/>
      <c r="H170" s="71" t="s">
        <v>17</v>
      </c>
      <c r="I170" s="22"/>
      <c r="J170" s="23"/>
    </row>
    <row r="171" spans="1:10" ht="28.8" x14ac:dyDescent="0.3">
      <c r="A171" s="52" t="str">
        <f ca="1">IF(OR($A171=0,$J171=""),"-",CONCATENATE(#REF!&amp;".",IF(AND(#REF!&gt;=2,$A171&gt;=2),#REF!&amp;".",""),IF(AND(#REF!&gt;=3,$A171&gt;=3),#REF!&amp;".",""),IF(AND(#REF!&gt;=4,$A171&gt;=4),#REF!&amp;".",""),IF($A171="S",#REF!&amp;".","")))</f>
        <v>3.3.2.</v>
      </c>
      <c r="B171" s="53"/>
      <c r="C171" s="54"/>
      <c r="D171" s="55" t="s">
        <v>47</v>
      </c>
      <c r="E171" s="56" t="s">
        <v>19</v>
      </c>
      <c r="F171" s="57">
        <v>0</v>
      </c>
      <c r="G171" s="58"/>
      <c r="H171" s="59"/>
      <c r="I171" s="57"/>
      <c r="J171" s="60"/>
    </row>
    <row r="172" spans="1:10" x14ac:dyDescent="0.3">
      <c r="A172" s="21" t="str">
        <f ca="1">IF(OR($A172=0,$J172=""),"-",CONCATENATE(#REF!&amp;".",IF(AND(#REF!&gt;=2,$A172&gt;=2),#REF!&amp;".",""),IF(AND(#REF!&gt;=3,$A172&gt;=3),#REF!&amp;".",""),IF(AND(#REF!&gt;=4,$A172&gt;=4),#REF!&amp;".",""),IF($A172="S",#REF!&amp;".","")))</f>
        <v>3.3.2.0.1.</v>
      </c>
      <c r="B172" s="67"/>
      <c r="C172" s="67"/>
      <c r="D172" s="68" t="str">
        <f ca="1">IF($A172="S",REFERENCIA.Descricao,"(digite a descrição aqui)")</f>
        <v>EXECUÇÃO DE CORTE EM PAVIMENTOS (CONCRETO OU CBUQ)</v>
      </c>
      <c r="E172" s="69" t="s">
        <v>138</v>
      </c>
      <c r="F172" s="22">
        <v>22.56</v>
      </c>
      <c r="G172" s="70"/>
      <c r="H172" s="71" t="s">
        <v>17</v>
      </c>
      <c r="I172" s="22"/>
      <c r="J172" s="23"/>
    </row>
    <row r="173" spans="1:10" ht="28.8" x14ac:dyDescent="0.3">
      <c r="A173" s="21" t="str">
        <f ca="1">IF(OR($A173=0,$J173=""),"-",CONCATENATE(#REF!&amp;".",IF(AND(#REF!&gt;=2,$A173&gt;=2),#REF!&amp;".",""),IF(AND(#REF!&gt;=3,$A173&gt;=3),#REF!&amp;".",""),IF(AND(#REF!&gt;=4,$A173&gt;=4),#REF!&amp;".",""),IF($A173="S",#REF!&amp;".","")))</f>
        <v>3.3.2.0.2.</v>
      </c>
      <c r="B173" s="67"/>
      <c r="C173" s="67"/>
      <c r="D173" s="68" t="str">
        <f ca="1">IF($A173="S",REFERENCIA.Descricao,"(digite a descrição aqui)")</f>
        <v>TRANSPORTE COM CAMINHÃO BASCULANTE DE 10 M³, EM VIA URBANA PAVIMENTADA, DMT ATÉ 30 KM (UNIDADE: M3XKM). AF_07/2020</v>
      </c>
      <c r="E173" s="69" t="s">
        <v>137</v>
      </c>
      <c r="F173" s="22">
        <v>78.959999999999994</v>
      </c>
      <c r="G173" s="70"/>
      <c r="H173" s="71" t="s">
        <v>17</v>
      </c>
      <c r="I173" s="22"/>
      <c r="J173" s="23"/>
    </row>
    <row r="174" spans="1:10" ht="43.2" x14ac:dyDescent="0.3">
      <c r="A174" s="21" t="str">
        <f ca="1">IF(OR($A174=0,$J174=""),"-",CONCATENATE(#REF!&amp;".",IF(AND(#REF!&gt;=2,$A174&gt;=2),#REF!&amp;".",""),IF(AND(#REF!&gt;=3,$A174&gt;=3),#REF!&amp;".",""),IF(AND(#REF!&gt;=4,$A174&gt;=4),#REF!&amp;".",""),IF($A174="S",#REF!&amp;".","")))</f>
        <v>3.3.2.0.3.</v>
      </c>
      <c r="B174" s="67"/>
      <c r="C174" s="67"/>
      <c r="D174" s="68" t="str">
        <f ca="1">IF($A174="S",REFERENCIA.Descricao,"(digite a descrição aqui)")</f>
        <v>ASSENTAMENTO DE ANEL EM CONCRETO PRÉ-MOLDADO ARMADO, DIÂMETRO INTERNO = 0,6 M E ASSENTAMENTO DE TAMPÃO DE FERRO FUNDIDO D = 0,6 M</v>
      </c>
      <c r="E174" s="69" t="s">
        <v>131</v>
      </c>
      <c r="F174" s="22">
        <v>22.56</v>
      </c>
      <c r="G174" s="70"/>
      <c r="H174" s="71" t="s">
        <v>17</v>
      </c>
      <c r="I174" s="22"/>
      <c r="J174" s="23"/>
    </row>
    <row r="175" spans="1:10" ht="43.2" x14ac:dyDescent="0.3">
      <c r="A175" s="21" t="str">
        <f ca="1">IF(OR($A175=0,$J175=""),"-",CONCATENATE(#REF!&amp;".",IF(AND(#REF!&gt;=2,$A175&gt;=2),#REF!&amp;".",""),IF(AND(#REF!&gt;=3,$A175&gt;=3),#REF!&amp;".",""),IF(AND(#REF!&gt;=4,$A175&gt;=4),#REF!&amp;".",""),IF($A175="S",#REF!&amp;".","")))</f>
        <v>3.3.2.0.4.</v>
      </c>
      <c r="B175" s="67"/>
      <c r="C175" s="67"/>
      <c r="D175" s="68" t="str">
        <f ca="1">IF($A175="S",REFERENCIA.Descricao,"(digite a descrição aqui)")</f>
        <v xml:space="preserve">TAMPAO FOFO SIMPLES COM BASE / REQUADRO, CLASSE D400 CARGA MAX. 40 T, REDONDO, TAMPA 600 MM, REDE PLUVIAL/ESGOTO (COM INSCRICAO EM RELEVO DO TIPO DE REDE)                                                                                                                                                                                                                                                                                                                                                </v>
      </c>
      <c r="E175" s="69" t="s">
        <v>146</v>
      </c>
      <c r="F175" s="22">
        <v>12</v>
      </c>
      <c r="G175" s="70"/>
      <c r="H175" s="71" t="s">
        <v>17</v>
      </c>
      <c r="I175" s="22"/>
      <c r="J175" s="23"/>
    </row>
    <row r="176" spans="1:10" x14ac:dyDescent="0.3">
      <c r="A176" s="52" t="str">
        <f ca="1">IF(OR($A176=0,$J176=""),"-",CONCATENATE(#REF!&amp;".",IF(AND(#REF!&gt;=2,$A176&gt;=2),#REF!&amp;".",""),IF(AND(#REF!&gt;=3,$A176&gt;=3),#REF!&amp;".",""),IF(AND(#REF!&gt;=4,$A176&gt;=4),#REF!&amp;".",""),IF($A176="S",#REF!&amp;".","")))</f>
        <v>3.4.</v>
      </c>
      <c r="B176" s="53"/>
      <c r="C176" s="54"/>
      <c r="D176" s="55" t="s">
        <v>48</v>
      </c>
      <c r="E176" s="56" t="s">
        <v>19</v>
      </c>
      <c r="F176" s="57">
        <v>0</v>
      </c>
      <c r="G176" s="58"/>
      <c r="H176" s="59"/>
      <c r="I176" s="57"/>
      <c r="J176" s="60"/>
    </row>
    <row r="177" spans="1:10" x14ac:dyDescent="0.3">
      <c r="A177" s="52" t="str">
        <f ca="1">IF(OR($A177=0,$J177=""),"-",CONCATENATE(#REF!&amp;".",IF(AND(#REF!&gt;=2,$A177&gt;=2),#REF!&amp;".",""),IF(AND(#REF!&gt;=3,$A177&gt;=3),#REF!&amp;".",""),IF(AND(#REF!&gt;=4,$A177&gt;=4),#REF!&amp;".",""),IF($A177="S",#REF!&amp;".","")))</f>
        <v>3.4.1.</v>
      </c>
      <c r="B177" s="53"/>
      <c r="C177" s="54"/>
      <c r="D177" s="55" t="s">
        <v>49</v>
      </c>
      <c r="E177" s="56" t="s">
        <v>19</v>
      </c>
      <c r="F177" s="57">
        <v>0</v>
      </c>
      <c r="G177" s="58"/>
      <c r="H177" s="59"/>
      <c r="I177" s="57"/>
      <c r="J177" s="60"/>
    </row>
    <row r="178" spans="1:10" ht="57.6" x14ac:dyDescent="0.3">
      <c r="A178" s="21" t="str">
        <f ca="1">IF(OR($A178=0,$J178=""),"-",CONCATENATE(#REF!&amp;".",IF(AND(#REF!&gt;=2,$A178&gt;=2),#REF!&amp;".",""),IF(AND(#REF!&gt;=3,$A178&gt;=3),#REF!&amp;".",""),IF(AND(#REF!&gt;=4,$A178&gt;=4),#REF!&amp;".",""),IF($A178="S",#REF!&amp;".","")))</f>
        <v>3.4.1.0.1.</v>
      </c>
      <c r="B178" s="67"/>
      <c r="C178" s="67"/>
      <c r="D178" s="68" t="str">
        <f t="shared" ref="D178:D184" ca="1" si="5">IF($A178="S",REFERENCIA.Descricao,"(digite a descrição aqui)")</f>
        <v>ESCAVAÇÃO MECANIZADA DE VALA COM PROF. ATÉ 1,5 M (MÉDIA MONTANTE E JUSANTE/UMA COMPOSIÇÃO POR TRECHO), ESCAVADEIRA (0,8 M3), LARG. DE 1,5 M A 2,5 M, EM SOLO DE 1A CATEGORIA, LOCAIS COM BAIXO NÍVEL DE INTERFERÊNCIA. AF_02/2021</v>
      </c>
      <c r="E178" s="69" t="s">
        <v>136</v>
      </c>
      <c r="F178" s="22">
        <v>768.65</v>
      </c>
      <c r="G178" s="70"/>
      <c r="H178" s="71" t="s">
        <v>17</v>
      </c>
      <c r="I178" s="22"/>
      <c r="J178" s="23"/>
    </row>
    <row r="179" spans="1:10" ht="28.8" x14ac:dyDescent="0.3">
      <c r="A179" s="21" t="str">
        <f ca="1">IF(OR($A179=0,$J179=""),"-",CONCATENATE(#REF!&amp;".",IF(AND(#REF!&gt;=2,$A179&gt;=2),#REF!&amp;".",""),IF(AND(#REF!&gt;=3,$A179&gt;=3),#REF!&amp;".",""),IF(AND(#REF!&gt;=4,$A179&gt;=4),#REF!&amp;".",""),IF($A179="S",#REF!&amp;".","")))</f>
        <v>3.4.1.0.2.</v>
      </c>
      <c r="B179" s="67"/>
      <c r="C179" s="67"/>
      <c r="D179" s="68" t="str">
        <f t="shared" ca="1" si="5"/>
        <v>TRANSPORTE COM CAMINHÃO BASCULANTE DE 10 M³, EM VIA URBANA PAVIMENTADA, DMT ATÉ 30 KM (UNIDADE: M3XKM). AF_07/2020</v>
      </c>
      <c r="E179" s="69" t="s">
        <v>137</v>
      </c>
      <c r="F179" s="22">
        <v>11621.99</v>
      </c>
      <c r="G179" s="70"/>
      <c r="H179" s="71" t="s">
        <v>17</v>
      </c>
      <c r="I179" s="22"/>
      <c r="J179" s="23"/>
    </row>
    <row r="180" spans="1:10" ht="57.6" x14ac:dyDescent="0.3">
      <c r="A180" s="21" t="str">
        <f ca="1">IF(OR($A180=0,$J180=""),"-",CONCATENATE(#REF!&amp;".",IF(AND(#REF!&gt;=2,$A180&gt;=2),#REF!&amp;".",""),IF(AND(#REF!&gt;=3,$A180&gt;=3),#REF!&amp;".",""),IF(AND(#REF!&gt;=4,$A180&gt;=4),#REF!&amp;".",""),IF($A180="S",#REF!&amp;".","")))</f>
        <v>3.4.1.0.3.</v>
      </c>
      <c r="B180" s="67"/>
      <c r="C180" s="67"/>
      <c r="D180" s="68" t="str">
        <f t="shared" ca="1" si="5"/>
        <v>CARGA, MANOBRA E DESCARGA DE SOLOS E MATERIAIS GRANULARES EM CAMINHÃO BASCULANTE 10 M³ - CARGA COM ESCAVADEIRA HIDRÁULICA (CAÇAMBA DE 1,20 M³ / 155 HP) E DESCARGA LIVRE (UNIDADE: M3). AF_07/2020</v>
      </c>
      <c r="E180" s="69" t="s">
        <v>136</v>
      </c>
      <c r="F180" s="22">
        <v>1037.68</v>
      </c>
      <c r="G180" s="70"/>
      <c r="H180" s="71" t="s">
        <v>17</v>
      </c>
      <c r="I180" s="22"/>
      <c r="J180" s="23"/>
    </row>
    <row r="181" spans="1:10" ht="28.8" x14ac:dyDescent="0.3">
      <c r="A181" s="21" t="str">
        <f ca="1">IF(OR($A181=0,$J181=""),"-",CONCATENATE(#REF!&amp;".",IF(AND(#REF!&gt;=2,$A181&gt;=2),#REF!&amp;".",""),IF(AND(#REF!&gt;=3,$A181&gt;=3),#REF!&amp;".",""),IF(AND(#REF!&gt;=4,$A181&gt;=4),#REF!&amp;".",""),IF($A181="S",#REF!&amp;".","")))</f>
        <v>3.4.1.0.4.</v>
      </c>
      <c r="B181" s="67"/>
      <c r="C181" s="67"/>
      <c r="D181" s="68" t="str">
        <f ca="1">IF($A181="S",REFERENCIA.Descricao,"(digite a descrição aqui)")</f>
        <v xml:space="preserve">TUBO DE CONCRETO ARMADO PARA AGUAS PLUVIAIS, CLASSE PA-2, COM ENCAIXE PONTA E BOLSA, DIAMETRO NOMINAL DE 600 MM                                                                                                                                                                                                                                                                                                                                                                                           </v>
      </c>
      <c r="E181" s="69" t="s">
        <v>133</v>
      </c>
      <c r="F181" s="22">
        <v>306.55</v>
      </c>
      <c r="G181" s="70"/>
      <c r="H181" s="71" t="s">
        <v>17</v>
      </c>
      <c r="I181" s="22"/>
      <c r="J181" s="23"/>
    </row>
    <row r="182" spans="1:10" ht="57.6" x14ac:dyDescent="0.3">
      <c r="A182" s="21" t="str">
        <f ca="1">IF(OR($A182=0,$J182=""),"-",CONCATENATE(#REF!&amp;".",IF(AND(#REF!&gt;=2,$A182&gt;=2),#REF!&amp;".",""),IF(AND(#REF!&gt;=3,$A182&gt;=3),#REF!&amp;".",""),IF(AND(#REF!&gt;=4,$A182&gt;=4),#REF!&amp;".",""),IF($A182="S",#REF!&amp;".","")))</f>
        <v>3.4.1.0.5.</v>
      </c>
      <c r="B182" s="67"/>
      <c r="C182" s="67"/>
      <c r="D182" s="68" t="str">
        <f t="shared" ca="1" si="5"/>
        <v>ASSENTAMENTO DE TUBO DE CONCRETO PARA REDES COLETORAS DE ÁGUAS PLUVIAIS, DIÂMETRO DE 600 MM, JUNTA RÍGIDA, INSTALADO EM LOCAL COM BAIXO NÍVEL DE INTERFERÊNCIAS (NÃO INCLUI FORNECIMENTO). AF_12/2015</v>
      </c>
      <c r="E182" s="69" t="s">
        <v>138</v>
      </c>
      <c r="F182" s="22">
        <v>306.55</v>
      </c>
      <c r="G182" s="70"/>
      <c r="H182" s="71" t="s">
        <v>17</v>
      </c>
      <c r="I182" s="22"/>
      <c r="J182" s="23"/>
    </row>
    <row r="183" spans="1:10" ht="28.8" x14ac:dyDescent="0.3">
      <c r="A183" s="21" t="str">
        <f ca="1">IF(OR($A183=0,$J183=""),"-",CONCATENATE(#REF!&amp;".",IF(AND(#REF!&gt;=2,$A183&gt;=2),#REF!&amp;".",""),IF(AND(#REF!&gt;=3,$A183&gt;=3),#REF!&amp;".",""),IF(AND(#REF!&gt;=4,$A183&gt;=4),#REF!&amp;".",""),IF($A183="S",#REF!&amp;".","")))</f>
        <v>3.4.1.0.6.</v>
      </c>
      <c r="B183" s="67"/>
      <c r="C183" s="67"/>
      <c r="D183" s="68" t="str">
        <f ca="1">IF($A183="S",REFERENCIA.Descricao,"(digite a descrição aqui)")</f>
        <v xml:space="preserve">TUBO DE CONCRETO ARMADO PARA AGUAS PLUVIAIS, CLASSE PA-2, COM ENCAIXE PONTA E BOLSA, DIAMETRO NOMINAL DE 400 MM                                                                                                                                                                                                                                                                                                                                                                                           </v>
      </c>
      <c r="E183" s="69" t="s">
        <v>133</v>
      </c>
      <c r="F183" s="22">
        <v>226.58</v>
      </c>
      <c r="G183" s="70"/>
      <c r="H183" s="71" t="s">
        <v>17</v>
      </c>
      <c r="I183" s="22"/>
      <c r="J183" s="23"/>
    </row>
    <row r="184" spans="1:10" ht="57.6" x14ac:dyDescent="0.3">
      <c r="A184" s="21" t="str">
        <f ca="1">IF(OR($A184=0,$J184=""),"-",CONCATENATE(#REF!&amp;".",IF(AND(#REF!&gt;=2,$A184&gt;=2),#REF!&amp;".",""),IF(AND(#REF!&gt;=3,$A184&gt;=3),#REF!&amp;".",""),IF(AND(#REF!&gt;=4,$A184&gt;=4),#REF!&amp;".",""),IF($A184="S",#REF!&amp;".","")))</f>
        <v>3.4.1.0.7.</v>
      </c>
      <c r="B184" s="67"/>
      <c r="C184" s="67"/>
      <c r="D184" s="68" t="str">
        <f t="shared" ca="1" si="5"/>
        <v>ASSENTAMENTO DE TUBO DE CONCRETO PARA REDES COLETORAS DE ÁGUAS PLUVIAIS, DIÂMETRO DE 400 MM, JUNTA RÍGIDA, INSTALADO EM LOCAL COM BAIXO NÍVEL DE INTERFERÊNCIAS (NÃO INCLUI FORNECIMENTO). AF_12/2015</v>
      </c>
      <c r="E184" s="69" t="s">
        <v>138</v>
      </c>
      <c r="F184" s="22">
        <v>226.58</v>
      </c>
      <c r="G184" s="70"/>
      <c r="H184" s="71" t="s">
        <v>17</v>
      </c>
      <c r="I184" s="22"/>
      <c r="J184" s="23"/>
    </row>
    <row r="185" spans="1:10" x14ac:dyDescent="0.3">
      <c r="A185" s="52" t="str">
        <f ca="1">IF(OR($A185=0,$J185=""),"-",CONCATENATE(#REF!&amp;".",IF(AND(#REF!&gt;=2,$A185&gt;=2),#REF!&amp;".",""),IF(AND(#REF!&gt;=3,$A185&gt;=3),#REF!&amp;".",""),IF(AND(#REF!&gt;=4,$A185&gt;=4),#REF!&amp;".",""),IF($A185="S",#REF!&amp;".","")))</f>
        <v>3.4.2.</v>
      </c>
      <c r="B185" s="53"/>
      <c r="C185" s="54"/>
      <c r="D185" s="55" t="s">
        <v>50</v>
      </c>
      <c r="E185" s="56" t="s">
        <v>19</v>
      </c>
      <c r="F185" s="57">
        <v>0</v>
      </c>
      <c r="G185" s="58"/>
      <c r="H185" s="59"/>
      <c r="I185" s="57"/>
      <c r="J185" s="60"/>
    </row>
    <row r="186" spans="1:10" ht="28.8" x14ac:dyDescent="0.3">
      <c r="A186" s="21" t="str">
        <f ca="1">IF(OR($A186=0,$J186=""),"-",CONCATENATE(#REF!&amp;".",IF(AND(#REF!&gt;=2,$A186&gt;=2),#REF!&amp;".",""),IF(AND(#REF!&gt;=3,$A186&gt;=3),#REF!&amp;".",""),IF(AND(#REF!&gt;=4,$A186&gt;=4),#REF!&amp;".",""),IF($A186="S",#REF!&amp;".","")))</f>
        <v>3.4.2.0.1.</v>
      </c>
      <c r="B186" s="67"/>
      <c r="C186" s="67"/>
      <c r="D186" s="68" t="str">
        <f t="shared" ref="D186:D200" ca="1" si="6">IF($A186="S",REFERENCIA.Descricao,"(digite a descrição aqui)")</f>
        <v>LASTRO COM MATERIAL GRANULAR, APLICADO EM PISOS OU LAJES SOBRE SOLO, ESPESSURA DE *5 CM*. AF_08/2017</v>
      </c>
      <c r="E186" s="69" t="s">
        <v>136</v>
      </c>
      <c r="F186" s="22">
        <v>36.78</v>
      </c>
      <c r="G186" s="70"/>
      <c r="H186" s="71" t="s">
        <v>17</v>
      </c>
      <c r="I186" s="22"/>
      <c r="J186" s="23"/>
    </row>
    <row r="187" spans="1:10" ht="57.6" x14ac:dyDescent="0.3">
      <c r="A187" s="21" t="str">
        <f ca="1">IF(OR($A187=0,$J187=""),"-",CONCATENATE(#REF!&amp;".",IF(AND(#REF!&gt;=2,$A187&gt;=2),#REF!&amp;".",""),IF(AND(#REF!&gt;=3,$A187&gt;=3),#REF!&amp;".",""),IF(AND(#REF!&gt;=4,$A187&gt;=4),#REF!&amp;".",""),IF($A187="S",#REF!&amp;".","")))</f>
        <v>3.4.2.0.2.</v>
      </c>
      <c r="B187" s="67"/>
      <c r="C187" s="67"/>
      <c r="D187" s="68" t="str">
        <f t="shared" ca="1" si="6"/>
        <v>CARGA, MANOBRA E DESCARGA DE SOLOS E MATERIAIS GRANULARES EM CAMINHÃO BASCULANTE 10 M³ - CARGA COM ESCAVADEIRA HIDRÁULICA (CAÇAMBA DE 1,20 M³ / 155 HP) E DESCARGA LIVRE (UNIDADE: M3). AF_07/2020</v>
      </c>
      <c r="E187" s="69" t="s">
        <v>136</v>
      </c>
      <c r="F187" s="22">
        <v>45.24</v>
      </c>
      <c r="G187" s="70"/>
      <c r="H187" s="71" t="s">
        <v>17</v>
      </c>
      <c r="I187" s="22"/>
      <c r="J187" s="23"/>
    </row>
    <row r="188" spans="1:10" ht="28.8" x14ac:dyDescent="0.3">
      <c r="A188" s="21" t="str">
        <f ca="1">IF(OR($A188=0,$J188=""),"-",CONCATENATE(#REF!&amp;".",IF(AND(#REF!&gt;=2,$A188&gt;=2),#REF!&amp;".",""),IF(AND(#REF!&gt;=3,$A188&gt;=3),#REF!&amp;".",""),IF(AND(#REF!&gt;=4,$A188&gt;=4),#REF!&amp;".",""),IF($A188="S",#REF!&amp;".","")))</f>
        <v>3.4.2.0.3.</v>
      </c>
      <c r="B188" s="67"/>
      <c r="C188" s="67"/>
      <c r="D188" s="68" t="str">
        <f t="shared" ca="1" si="6"/>
        <v>TRANSPORTE COM CAMINHÃO BASCULANTE DE 10 M³, EM VIA URBANA PAVIMENTADA, DMT ATÉ 30 KM (UNIDADE: M3XKM). AF_07/2020</v>
      </c>
      <c r="E188" s="69" t="s">
        <v>137</v>
      </c>
      <c r="F188" s="22">
        <v>913.84</v>
      </c>
      <c r="G188" s="70"/>
      <c r="H188" s="71" t="s">
        <v>17</v>
      </c>
      <c r="I188" s="22"/>
      <c r="J188" s="23"/>
    </row>
    <row r="189" spans="1:10" ht="28.8" x14ac:dyDescent="0.3">
      <c r="A189" s="21" t="str">
        <f ca="1">IF(OR($A189=0,$J189=""),"-",CONCATENATE(#REF!&amp;".",IF(AND(#REF!&gt;=2,$A189&gt;=2),#REF!&amp;".",""),IF(AND(#REF!&gt;=3,$A189&gt;=3),#REF!&amp;".",""),IF(AND(#REF!&gt;=4,$A189&gt;=4),#REF!&amp;".",""),IF($A189="S",#REF!&amp;".","")))</f>
        <v>3.4.2.0.4.</v>
      </c>
      <c r="B189" s="67"/>
      <c r="C189" s="67"/>
      <c r="D189" s="68" t="str">
        <f t="shared" ca="1" si="6"/>
        <v>RADIER EM CONCRETO MAGRO PARA TRAVESSIA DA TUBULAÇÃO E CAIXAS DE DRENAGEM</v>
      </c>
      <c r="E189" s="69" t="s">
        <v>136</v>
      </c>
      <c r="F189" s="22">
        <v>36.119999999999997</v>
      </c>
      <c r="G189" s="70"/>
      <c r="H189" s="71" t="s">
        <v>17</v>
      </c>
      <c r="I189" s="22"/>
      <c r="J189" s="23"/>
    </row>
    <row r="190" spans="1:10" ht="28.8" x14ac:dyDescent="0.3">
      <c r="A190" s="21" t="str">
        <f ca="1">IF(OR($A190=0,$J190=""),"-",CONCATENATE(#REF!&amp;".",IF(AND(#REF!&gt;=2,$A190&gt;=2),#REF!&amp;".",""),IF(AND(#REF!&gt;=3,$A190&gt;=3),#REF!&amp;".",""),IF(AND(#REF!&gt;=4,$A190&gt;=4),#REF!&amp;".",""),IF($A190="S",#REF!&amp;".","")))</f>
        <v>3.4.2.0.5.</v>
      </c>
      <c r="B190" s="67"/>
      <c r="C190" s="67"/>
      <c r="D190" s="68" t="str">
        <f t="shared" ca="1" si="6"/>
        <v>FORMAS PARA ENVELOPE DE CONCRETO PARA TRAVESSIAS DAS TUBULAÇÕES - REAPROVEITAMENTO 5X</v>
      </c>
      <c r="E190" s="69" t="s">
        <v>134</v>
      </c>
      <c r="F190" s="22">
        <v>126.59</v>
      </c>
      <c r="G190" s="70"/>
      <c r="H190" s="71" t="s">
        <v>17</v>
      </c>
      <c r="I190" s="22"/>
      <c r="J190" s="23"/>
    </row>
    <row r="191" spans="1:10" x14ac:dyDescent="0.3">
      <c r="A191" s="21" t="str">
        <f ca="1">IF(OR($A191=0,$J191=""),"-",CONCATENATE(#REF!&amp;".",IF(AND(#REF!&gt;=2,$A191&gt;=2),#REF!&amp;".",""),IF(AND(#REF!&gt;=3,$A191&gt;=3),#REF!&amp;".",""),IF(AND(#REF!&gt;=4,$A191&gt;=4),#REF!&amp;".",""),IF($A191="S",#REF!&amp;".","")))</f>
        <v>3.4.2.0.6.</v>
      </c>
      <c r="B191" s="67"/>
      <c r="C191" s="67"/>
      <c r="D191" s="68" t="str">
        <f t="shared" ca="1" si="6"/>
        <v>ENVELOPE EM CONCRETO FCK=20MPA PARA TRAVESSIAS DE TUBOS</v>
      </c>
      <c r="E191" s="69" t="s">
        <v>136</v>
      </c>
      <c r="F191" s="22">
        <v>120.27</v>
      </c>
      <c r="G191" s="70"/>
      <c r="H191" s="71" t="s">
        <v>17</v>
      </c>
      <c r="I191" s="22"/>
      <c r="J191" s="23"/>
    </row>
    <row r="192" spans="1:10" ht="28.8" x14ac:dyDescent="0.3">
      <c r="A192" s="52" t="str">
        <f ca="1">IF(OR($A192=0,$J192=""),"-",CONCATENATE(#REF!&amp;".",IF(AND(#REF!&gt;=2,$A192&gt;=2),#REF!&amp;".",""),IF(AND(#REF!&gt;=3,$A192&gt;=3),#REF!&amp;".",""),IF(AND(#REF!&gt;=4,$A192&gt;=4),#REF!&amp;".",""),IF($A192="S",#REF!&amp;".","")))</f>
        <v>3.4.3.</v>
      </c>
      <c r="B192" s="53"/>
      <c r="C192" s="54"/>
      <c r="D192" s="55" t="s">
        <v>51</v>
      </c>
      <c r="E192" s="56" t="s">
        <v>19</v>
      </c>
      <c r="F192" s="57">
        <v>0</v>
      </c>
      <c r="G192" s="58"/>
      <c r="H192" s="59"/>
      <c r="I192" s="57"/>
      <c r="J192" s="60"/>
    </row>
    <row r="193" spans="1:10" ht="43.2" x14ac:dyDescent="0.3">
      <c r="A193" s="21" t="str">
        <f ca="1">IF(OR($A193=0,$J193=""),"-",CONCATENATE(#REF!&amp;".",IF(AND(#REF!&gt;=2,$A193&gt;=2),#REF!&amp;".",""),IF(AND(#REF!&gt;=3,$A193&gt;=3),#REF!&amp;".",""),IF(AND(#REF!&gt;=4,$A193&gt;=4),#REF!&amp;".",""),IF($A193="S",#REF!&amp;".","")))</f>
        <v>3.4.3.0.1.</v>
      </c>
      <c r="B193" s="67"/>
      <c r="C193" s="67"/>
      <c r="D193" s="68" t="str">
        <f t="shared" ca="1" si="6"/>
        <v>EXECUÇÃO E COMPACTAÇÃO DE BASE E OU SUB BASE PARA PAVIMENTAÇÃO DE BRITA GRADUADA SIMPLES - EXCLUSIVE CARGA E TRANSPORTE. AF_11/2019</v>
      </c>
      <c r="E193" s="69" t="s">
        <v>136</v>
      </c>
      <c r="F193" s="22">
        <v>459.65</v>
      </c>
      <c r="G193" s="70"/>
      <c r="H193" s="71" t="s">
        <v>17</v>
      </c>
      <c r="I193" s="22"/>
      <c r="J193" s="23"/>
    </row>
    <row r="194" spans="1:10" ht="57.6" x14ac:dyDescent="0.3">
      <c r="A194" s="21" t="str">
        <f ca="1">IF(OR($A194=0,$J194=""),"-",CONCATENATE(#REF!&amp;".",IF(AND(#REF!&gt;=2,$A194&gt;=2),#REF!&amp;".",""),IF(AND(#REF!&gt;=3,$A194&gt;=3),#REF!&amp;".",""),IF(AND(#REF!&gt;=4,$A194&gt;=4),#REF!&amp;".",""),IF($A194="S",#REF!&amp;".","")))</f>
        <v>3.4.3.0.2.</v>
      </c>
      <c r="B194" s="67"/>
      <c r="C194" s="67"/>
      <c r="D194" s="68" t="str">
        <f t="shared" ca="1" si="6"/>
        <v>CARGA, MANOBRA E DESCARGA DE SOLOS E MATERIAIS GRANULARES EM CAMINHÃO BASCULANTE 10 M³ - CARGA COM ESCAVADEIRA HIDRÁULICA (CAÇAMBA DE 1,20 M³ / 155 HP) E DESCARGA LIVRE (UNIDADE: M3). AF_07/2020</v>
      </c>
      <c r="E194" s="69" t="s">
        <v>136</v>
      </c>
      <c r="F194" s="22">
        <v>565.37</v>
      </c>
      <c r="G194" s="70"/>
      <c r="H194" s="71" t="s">
        <v>17</v>
      </c>
      <c r="I194" s="22"/>
      <c r="J194" s="23"/>
    </row>
    <row r="195" spans="1:10" ht="28.8" x14ac:dyDescent="0.3">
      <c r="A195" s="21" t="str">
        <f ca="1">IF(OR($A195=0,$J195=""),"-",CONCATENATE(#REF!&amp;".",IF(AND(#REF!&gt;=2,$A195&gt;=2),#REF!&amp;".",""),IF(AND(#REF!&gt;=3,$A195&gt;=3),#REF!&amp;".",""),IF(AND(#REF!&gt;=4,$A195&gt;=4),#REF!&amp;".",""),IF($A195="S",#REF!&amp;".","")))</f>
        <v>3.4.3.0.3.</v>
      </c>
      <c r="B195" s="67"/>
      <c r="C195" s="67"/>
      <c r="D195" s="68" t="str">
        <f t="shared" ca="1" si="6"/>
        <v>TRANSPORTE COM CAMINHÃO BASCULANTE DE 10 M³, EM VIA URBANA PAVIMENTADA, DMT ATÉ 30 KM (UNIDADE: M3XKM). AF_07/2020</v>
      </c>
      <c r="E195" s="69" t="s">
        <v>137</v>
      </c>
      <c r="F195" s="22">
        <v>11929.3</v>
      </c>
      <c r="G195" s="70"/>
      <c r="H195" s="71" t="s">
        <v>17</v>
      </c>
      <c r="I195" s="22"/>
      <c r="J195" s="23"/>
    </row>
    <row r="196" spans="1:10" x14ac:dyDescent="0.3">
      <c r="A196" s="21" t="str">
        <f ca="1">IF(OR($A196=0,$J196=""),"-",CONCATENATE(#REF!&amp;".",IF(AND(#REF!&gt;=2,$A196&gt;=2),#REF!&amp;".",""),IF(AND(#REF!&gt;=3,$A196&gt;=3),#REF!&amp;".",""),IF(AND(#REF!&gt;=4,$A196&gt;=4),#REF!&amp;".",""),IF($A196="S",#REF!&amp;".","")))</f>
        <v>3.4.3.0.4.</v>
      </c>
      <c r="B196" s="67"/>
      <c r="C196" s="67"/>
      <c r="D196" s="68" t="str">
        <f t="shared" ca="1" si="6"/>
        <v>ASFALTO DILUIDO DE PETROLEO CM-30</v>
      </c>
      <c r="E196" s="69" t="s">
        <v>139</v>
      </c>
      <c r="F196" s="22">
        <v>694.14</v>
      </c>
      <c r="G196" s="70"/>
      <c r="H196" s="71" t="s">
        <v>17</v>
      </c>
      <c r="I196" s="22"/>
      <c r="J196" s="23"/>
    </row>
    <row r="197" spans="1:10" x14ac:dyDescent="0.3">
      <c r="A197" s="21" t="str">
        <f ca="1">IF(OR($A197=0,$J197=""),"-",CONCATENATE(#REF!&amp;".",IF(AND(#REF!&gt;=2,$A197&gt;=2),#REF!&amp;".",""),IF(AND(#REF!&gt;=3,$A197&gt;=3),#REF!&amp;".",""),IF(AND(#REF!&gt;=4,$A197&gt;=4),#REF!&amp;".",""),IF($A197="S",#REF!&amp;".","")))</f>
        <v>3.4.3.0.5.</v>
      </c>
      <c r="B197" s="67"/>
      <c r="C197" s="67"/>
      <c r="D197" s="68" t="str">
        <f t="shared" ca="1" si="6"/>
        <v>EXECUÇÃO DE IMPRIMAÇÃO COM ASFALTO DILUÍDO CM-30. AF_11/2019</v>
      </c>
      <c r="E197" s="69" t="s">
        <v>132</v>
      </c>
      <c r="F197" s="22">
        <v>578.45000000000005</v>
      </c>
      <c r="G197" s="70"/>
      <c r="H197" s="71" t="s">
        <v>17</v>
      </c>
      <c r="I197" s="22"/>
      <c r="J197" s="23"/>
    </row>
    <row r="198" spans="1:10" ht="43.2" x14ac:dyDescent="0.3">
      <c r="A198" s="21" t="str">
        <f ca="1">IF(OR($A198=0,$J198=""),"-",CONCATENATE(#REF!&amp;".",IF(AND(#REF!&gt;=2,$A198&gt;=2),#REF!&amp;".",""),IF(AND(#REF!&gt;=3,$A198&gt;=3),#REF!&amp;".",""),IF(AND(#REF!&gt;=4,$A198&gt;=4),#REF!&amp;".",""),IF($A198="S",#REF!&amp;".","")))</f>
        <v>3.4.3.0.6.</v>
      </c>
      <c r="B198" s="67"/>
      <c r="C198" s="67"/>
      <c r="D198" s="68" t="str">
        <f t="shared" ca="1" si="6"/>
        <v>TRANSPORTE COM CAMINHÃO TANQUE DE TRANSPORTE DE MATERIAL ASFÁLTICO DE 30000 L, EM VIA URBANA PAVIMENTADA, DMT ATÉ 30KM (UNIDADE: TXKM). AF_07/2020</v>
      </c>
      <c r="E198" s="69" t="s">
        <v>141</v>
      </c>
      <c r="F198" s="22">
        <v>20.82</v>
      </c>
      <c r="G198" s="70"/>
      <c r="H198" s="71" t="s">
        <v>17</v>
      </c>
      <c r="I198" s="22"/>
      <c r="J198" s="23"/>
    </row>
    <row r="199" spans="1:10" ht="43.2" x14ac:dyDescent="0.3">
      <c r="A199" s="21" t="str">
        <f ca="1">IF(OR($A199=0,$J199=""),"-",CONCATENATE(#REF!&amp;".",IF(AND(#REF!&gt;=2,$A199&gt;=2),#REF!&amp;".",""),IF(AND(#REF!&gt;=3,$A199&gt;=3),#REF!&amp;".",""),IF(AND(#REF!&gt;=4,$A199&gt;=4),#REF!&amp;".",""),IF($A199="S",#REF!&amp;".","")))</f>
        <v>3.4.3.0.7.</v>
      </c>
      <c r="B199" s="67"/>
      <c r="C199" s="67"/>
      <c r="D199" s="68" t="str">
        <f t="shared" ca="1" si="6"/>
        <v>TRANSPORTE COM CAMINHÃO TANQUE DE TRANSPORTE DE MATERIAL ASFÁLTICO DE 30000 L, EM VIA URBANA PAVIMENTADA, ADICIONAL PARA DMT EXCEDENTE A 30 KM (UNIDADE: TXKM). AF_07/2020</v>
      </c>
      <c r="E199" s="69" t="s">
        <v>141</v>
      </c>
      <c r="F199" s="22">
        <v>172.84</v>
      </c>
      <c r="G199" s="70"/>
      <c r="H199" s="71" t="s">
        <v>17</v>
      </c>
      <c r="I199" s="22"/>
      <c r="J199" s="23"/>
    </row>
    <row r="200" spans="1:10" ht="43.2" x14ac:dyDescent="0.3">
      <c r="A200" s="21" t="str">
        <f ca="1">IF(OR($A200=0,$J200=""),"-",CONCATENATE(#REF!&amp;".",IF(AND(#REF!&gt;=2,$A200&gt;=2),#REF!&amp;".",""),IF(AND(#REF!&gt;=3,$A200&gt;=3),#REF!&amp;".",""),IF(AND(#REF!&gt;=4,$A200&gt;=4),#REF!&amp;".",""),IF($A200="S",#REF!&amp;".","")))</f>
        <v>3.4.3.0.8.</v>
      </c>
      <c r="B200" s="67"/>
      <c r="C200" s="67"/>
      <c r="D200" s="68" t="str">
        <f t="shared" ca="1" si="6"/>
        <v>TRANSPORTE COM CAMINHÃO TANQUE DE TRANSPORTE DE MATERIAL ASFÁLTICO DE 30000 L, EM VIA URBANA PAVIMENTADA, DMT ATÉ 30KM (UNIDADE: TXKM). AF_07/2020</v>
      </c>
      <c r="E200" s="69" t="s">
        <v>141</v>
      </c>
      <c r="F200" s="22">
        <v>15.34</v>
      </c>
      <c r="G200" s="70"/>
      <c r="H200" s="71" t="s">
        <v>17</v>
      </c>
      <c r="I200" s="22"/>
      <c r="J200" s="23"/>
    </row>
    <row r="201" spans="1:10" x14ac:dyDescent="0.3">
      <c r="A201" s="52" t="str">
        <f ca="1">IF(OR($A201=0,$J201=""),"-",CONCATENATE(#REF!&amp;".",IF(AND(#REF!&gt;=2,$A201&gt;=2),#REF!&amp;".",""),IF(AND(#REF!&gt;=3,$A201&gt;=3),#REF!&amp;".",""),IF(AND(#REF!&gt;=4,$A201&gt;=4),#REF!&amp;".",""),IF($A201="S",#REF!&amp;".","")))</f>
        <v>3.4.4.</v>
      </c>
      <c r="B201" s="53"/>
      <c r="C201" s="54"/>
      <c r="D201" s="55" t="s">
        <v>52</v>
      </c>
      <c r="E201" s="56" t="s">
        <v>19</v>
      </c>
      <c r="F201" s="57">
        <v>0</v>
      </c>
      <c r="G201" s="58"/>
      <c r="H201" s="59"/>
      <c r="I201" s="57"/>
      <c r="J201" s="60"/>
    </row>
    <row r="202" spans="1:10" ht="28.8" x14ac:dyDescent="0.3">
      <c r="A202" s="21" t="str">
        <f ca="1">IF(OR($A202=0,$J202=""),"-",CONCATENATE(#REF!&amp;".",IF(AND(#REF!&gt;=2,$A202&gt;=2),#REF!&amp;".",""),IF(AND(#REF!&gt;=3,$A202&gt;=3),#REF!&amp;".",""),IF(AND(#REF!&gt;=4,$A202&gt;=4),#REF!&amp;".",""),IF($A202="S",#REF!&amp;".","")))</f>
        <v>3.4.4.0.1.</v>
      </c>
      <c r="B202" s="67"/>
      <c r="C202" s="67"/>
      <c r="D202" s="68" t="str">
        <f t="shared" ref="D202:D209" ca="1" si="7">IF($A202="S",REFERENCIA.Descricao,"(digite a descrição aqui)")</f>
        <v>LASTRO COM MATERIAL GRANULAR, APLICADO EM PISOS OU LAJES SOBRE SOLO, ESPESSURA DE *5 CM*. AF_08/2017</v>
      </c>
      <c r="E202" s="69" t="s">
        <v>136</v>
      </c>
      <c r="F202" s="22">
        <v>2.02</v>
      </c>
      <c r="G202" s="70"/>
      <c r="H202" s="71" t="s">
        <v>17</v>
      </c>
      <c r="I202" s="22"/>
      <c r="J202" s="23"/>
    </row>
    <row r="203" spans="1:10" ht="57.6" x14ac:dyDescent="0.3">
      <c r="A203" s="21" t="str">
        <f ca="1">IF(OR($A203=0,$J203=""),"-",CONCATENATE(#REF!&amp;".",IF(AND(#REF!&gt;=2,$A203&gt;=2),#REF!&amp;".",""),IF(AND(#REF!&gt;=3,$A203&gt;=3),#REF!&amp;".",""),IF(AND(#REF!&gt;=4,$A203&gt;=4),#REF!&amp;".",""),IF($A203="S",#REF!&amp;".","")))</f>
        <v>3.4.4.0.2.</v>
      </c>
      <c r="B203" s="67"/>
      <c r="C203" s="67"/>
      <c r="D203" s="68" t="str">
        <f ca="1">IF($A203="S",REFERENCIA.Descricao,"(digite a descrição aqui)")</f>
        <v>CARGA, MANOBRA E DESCARGA DE SOLOS E MATERIAIS GRANULARES EM CAMINHÃO BASCULANTE 10 M³ - CARGA COM ESCAVADEIRA HIDRÁULICA (CAÇAMBA DE 1,20 M³ / 155 HP) E DESCARGA LIVRE (UNIDADE: M3). AF_07/2020</v>
      </c>
      <c r="E203" s="69" t="s">
        <v>136</v>
      </c>
      <c r="F203" s="22">
        <v>2.48</v>
      </c>
      <c r="G203" s="70"/>
      <c r="H203" s="71" t="s">
        <v>17</v>
      </c>
      <c r="I203" s="22"/>
      <c r="J203" s="23"/>
    </row>
    <row r="204" spans="1:10" ht="28.8" x14ac:dyDescent="0.3">
      <c r="A204" s="21" t="str">
        <f ca="1">IF(OR($A204=0,$J204=""),"-",CONCATENATE(#REF!&amp;".",IF(AND(#REF!&gt;=2,$A204&gt;=2),#REF!&amp;".",""),IF(AND(#REF!&gt;=3,$A204&gt;=3),#REF!&amp;".",""),IF(AND(#REF!&gt;=4,$A204&gt;=4),#REF!&amp;".",""),IF($A204="S",#REF!&amp;".","")))</f>
        <v>3.4.4.0.3.</v>
      </c>
      <c r="B204" s="67"/>
      <c r="C204" s="67"/>
      <c r="D204" s="68" t="str">
        <f t="shared" ca="1" si="7"/>
        <v>TRANSPORTE COM CAMINHÃO BASCULANTE DE 10 M³, EM VIA URBANA PAVIMENTADA, DMT ATÉ 30 KM (UNIDADE: M3XKM). AF_07/2020</v>
      </c>
      <c r="E204" s="69" t="s">
        <v>137</v>
      </c>
      <c r="F204" s="22">
        <v>50.19</v>
      </c>
      <c r="G204" s="70"/>
      <c r="H204" s="71" t="s">
        <v>17</v>
      </c>
      <c r="I204" s="22"/>
      <c r="J204" s="23"/>
    </row>
    <row r="205" spans="1:10" ht="28.8" x14ac:dyDescent="0.3">
      <c r="A205" s="21" t="str">
        <f ca="1">IF(OR($A205=0,$J205=""),"-",CONCATENATE(#REF!&amp;".",IF(AND(#REF!&gt;=2,$A205&gt;=2),#REF!&amp;".",""),IF(AND(#REF!&gt;=3,$A205&gt;=3),#REF!&amp;".",""),IF(AND(#REF!&gt;=4,$A205&gt;=4),#REF!&amp;".",""),IF($A205="S",#REF!&amp;".","")))</f>
        <v>3.4.4.0.4.</v>
      </c>
      <c r="B205" s="67"/>
      <c r="C205" s="67"/>
      <c r="D205" s="68" t="str">
        <f t="shared" ca="1" si="7"/>
        <v>RADIER EM CONCRETO MAGRO PARA TRAVESSIA DA TUBULAÇÃO E CAIXAS DE DRENAGEM</v>
      </c>
      <c r="E205" s="69" t="s">
        <v>136</v>
      </c>
      <c r="F205" s="22">
        <v>5.49</v>
      </c>
      <c r="G205" s="70"/>
      <c r="H205" s="71" t="s">
        <v>17</v>
      </c>
      <c r="I205" s="22"/>
      <c r="J205" s="23"/>
    </row>
    <row r="206" spans="1:10" ht="28.8" x14ac:dyDescent="0.3">
      <c r="A206" s="21" t="str">
        <f ca="1">IF(OR($A206=0,$J206=""),"-",CONCATENATE(#REF!&amp;".",IF(AND(#REF!&gt;=2,$A206&gt;=2),#REF!&amp;".",""),IF(AND(#REF!&gt;=3,$A206&gt;=3),#REF!&amp;".",""),IF(AND(#REF!&gt;=4,$A206&gt;=4),#REF!&amp;".",""),IF($A206="S",#REF!&amp;".","")))</f>
        <v>3.4.4.0.5.</v>
      </c>
      <c r="B206" s="67"/>
      <c r="C206" s="67"/>
      <c r="D206" s="68" t="str">
        <f t="shared" ca="1" si="7"/>
        <v>ALVENARIA EM TIJOLO CERAMICO MACICO 5X10X20CM 1 VEZ (ESPESSURA 20CM), ASSENTADO COM ARGAMASSA TRACO 1:2:8 (CIMENTO, CAL E AREIA)</v>
      </c>
      <c r="E206" s="69" t="s">
        <v>134</v>
      </c>
      <c r="F206" s="22">
        <v>109.4</v>
      </c>
      <c r="G206" s="70"/>
      <c r="H206" s="71" t="s">
        <v>17</v>
      </c>
      <c r="I206" s="22"/>
      <c r="J206" s="23"/>
    </row>
    <row r="207" spans="1:10" ht="28.8" x14ac:dyDescent="0.3">
      <c r="A207" s="21" t="str">
        <f ca="1">IF(OR($A207=0,$J207=""),"-",CONCATENATE(#REF!&amp;".",IF(AND(#REF!&gt;=2,$A207&gt;=2),#REF!&amp;".",""),IF(AND(#REF!&gt;=3,$A207&gt;=3),#REF!&amp;".",""),IF(AND(#REF!&gt;=4,$A207&gt;=4),#REF!&amp;".",""),IF($A207="S",#REF!&amp;".","")))</f>
        <v>3.4.4.0.6.</v>
      </c>
      <c r="B207" s="67"/>
      <c r="C207" s="67"/>
      <c r="D207" s="68" t="str">
        <f t="shared" ca="1" si="7"/>
        <v>ARGAMASSA TRAÇO 1:3 (EM VOLUME DE CIMENTO E AREIA MÉDIA ÚMIDA), PREPARO MECÂNICO COM BETONEIRA 400 L. AF_08/2019</v>
      </c>
      <c r="E207" s="69" t="s">
        <v>136</v>
      </c>
      <c r="F207" s="22">
        <v>3.28</v>
      </c>
      <c r="G207" s="70"/>
      <c r="H207" s="71" t="s">
        <v>17</v>
      </c>
      <c r="I207" s="22"/>
      <c r="J207" s="23"/>
    </row>
    <row r="208" spans="1:10" x14ac:dyDescent="0.3">
      <c r="A208" s="21" t="str">
        <f ca="1">IF(OR($A208=0,$J208=""),"-",CONCATENATE(#REF!&amp;".",IF(AND(#REF!&gt;=2,$A208&gt;=2),#REF!&amp;".",""),IF(AND(#REF!&gt;=3,$A208&gt;=3),#REF!&amp;".",""),IF(AND(#REF!&gt;=4,$A208&gt;=4),#REF!&amp;".",""),IF($A208="S",#REF!&amp;".","")))</f>
        <v>3.4.4.0.7.</v>
      </c>
      <c r="B208" s="67"/>
      <c r="C208" s="67"/>
      <c r="D208" s="68" t="str">
        <f t="shared" ca="1" si="7"/>
        <v xml:space="preserve">TAMPA DE CONCRETO 1,40X1,40M -calçada-  e=8cm </v>
      </c>
      <c r="E208" s="69" t="s">
        <v>145</v>
      </c>
      <c r="F208" s="22">
        <v>17</v>
      </c>
      <c r="G208" s="70"/>
      <c r="H208" s="71" t="s">
        <v>17</v>
      </c>
      <c r="I208" s="22"/>
      <c r="J208" s="23"/>
    </row>
    <row r="209" spans="1:10" x14ac:dyDescent="0.3">
      <c r="A209" s="21" t="str">
        <f ca="1">IF(OR($A209=0,$J209=""),"-",CONCATENATE(#REF!&amp;".",IF(AND(#REF!&gt;=2,$A209&gt;=2),#REF!&amp;".",""),IF(AND(#REF!&gt;=3,$A209&gt;=3),#REF!&amp;".",""),IF(AND(#REF!&gt;=4,$A209&gt;=4),#REF!&amp;".",""),IF($A209="S",#REF!&amp;".","")))</f>
        <v>3.4.4.0.8.</v>
      </c>
      <c r="B209" s="67"/>
      <c r="C209" s="67"/>
      <c r="D209" s="68" t="str">
        <f t="shared" ca="1" si="7"/>
        <v>TAMPA DE CONCRETO 1,40X1,40M P/ CX INSPEÇÃO e=20cm - meio da via</v>
      </c>
      <c r="E209" s="69" t="s">
        <v>145</v>
      </c>
      <c r="F209" s="22">
        <v>12</v>
      </c>
      <c r="G209" s="70"/>
      <c r="H209" s="71" t="s">
        <v>17</v>
      </c>
      <c r="I209" s="22"/>
      <c r="J209" s="23"/>
    </row>
    <row r="210" spans="1:10" x14ac:dyDescent="0.3">
      <c r="A210" s="52" t="str">
        <f ca="1">IF(OR($A210=0,$J210=""),"-",CONCATENATE(#REF!&amp;".",IF(AND(#REF!&gt;=2,$A210&gt;=2),#REF!&amp;".",""),IF(AND(#REF!&gt;=3,$A210&gt;=3),#REF!&amp;".",""),IF(AND(#REF!&gt;=4,$A210&gt;=4),#REF!&amp;".",""),IF($A210="S",#REF!&amp;".","")))</f>
        <v>3.4.5.</v>
      </c>
      <c r="B210" s="53"/>
      <c r="C210" s="54"/>
      <c r="D210" s="55" t="s">
        <v>53</v>
      </c>
      <c r="E210" s="56" t="s">
        <v>19</v>
      </c>
      <c r="F210" s="57">
        <v>0</v>
      </c>
      <c r="G210" s="58"/>
      <c r="H210" s="59"/>
      <c r="I210" s="57"/>
      <c r="J210" s="60"/>
    </row>
    <row r="211" spans="1:10" x14ac:dyDescent="0.3">
      <c r="A211" s="21" t="str">
        <f ca="1">IF(OR($A211=0,$J211=""),"-",CONCATENATE(#REF!&amp;".",IF(AND(#REF!&gt;=2,$A211&gt;=2),#REF!&amp;".",""),IF(AND(#REF!&gt;=3,$A211&gt;=3),#REF!&amp;".",""),IF(AND(#REF!&gt;=4,$A211&gt;=4),#REF!&amp;".",""),IF($A211="S",#REF!&amp;".","")))</f>
        <v>3.4.5.0.1.</v>
      </c>
      <c r="B211" s="67"/>
      <c r="C211" s="67"/>
      <c r="D211" s="68" t="str">
        <f ca="1">IF($A211="S",REFERENCIA.Descricao,"(digite a descrição aqui)")</f>
        <v>EXECUÇÃO DE CORTE EM PAVIMENTOS (CONCRETO OU CBUQ)</v>
      </c>
      <c r="E211" s="69" t="s">
        <v>138</v>
      </c>
      <c r="F211" s="22">
        <v>1085.75</v>
      </c>
      <c r="G211" s="70"/>
      <c r="H211" s="71" t="s">
        <v>17</v>
      </c>
      <c r="I211" s="22"/>
      <c r="J211" s="23"/>
    </row>
    <row r="212" spans="1:10" ht="57.6" x14ac:dyDescent="0.3">
      <c r="A212" s="21" t="str">
        <f ca="1">IF(OR($A212=0,$J212=""),"-",CONCATENATE(#REF!&amp;".",IF(AND(#REF!&gt;=2,$A212&gt;=2),#REF!&amp;".",""),IF(AND(#REF!&gt;=3,$A212&gt;=3),#REF!&amp;".",""),IF(AND(#REF!&gt;=4,$A212&gt;=4),#REF!&amp;".",""),IF($A212="S",#REF!&amp;".","")))</f>
        <v>3.4.5.0.2.</v>
      </c>
      <c r="B212" s="67"/>
      <c r="C212" s="67"/>
      <c r="D212" s="68" t="str">
        <f ca="1">IF($A212="S",REFERENCIA.Descricao,"(digite a descrição aqui)")</f>
        <v>CARGA, MANOBRA E DESCARGA DE SOLOS E MATERIAIS GRANULARES EM CAMINHÃO BASCULANTE 10 M³ - CARGA COM ESCAVADEIRA HIDRÁULICA (CAÇAMBA DE 1,20 M³ / 155 HP) E DESCARGA LIVRE (UNIDADE: M3). AF_07/2020</v>
      </c>
      <c r="E212" s="69" t="s">
        <v>136</v>
      </c>
      <c r="F212" s="22">
        <v>87.95</v>
      </c>
      <c r="G212" s="70"/>
      <c r="H212" s="71" t="s">
        <v>17</v>
      </c>
      <c r="I212" s="22"/>
      <c r="J212" s="23"/>
    </row>
    <row r="213" spans="1:10" ht="28.8" x14ac:dyDescent="0.3">
      <c r="A213" s="21" t="str">
        <f ca="1">IF(OR($A213=0,$J213=""),"-",CONCATENATE(#REF!&amp;".",IF(AND(#REF!&gt;=2,$A213&gt;=2),#REF!&amp;".",""),IF(AND(#REF!&gt;=3,$A213&gt;=3),#REF!&amp;".",""),IF(AND(#REF!&gt;=4,$A213&gt;=4),#REF!&amp;".",""),IF($A213="S",#REF!&amp;".","")))</f>
        <v>3.4.5.0.3.</v>
      </c>
      <c r="B213" s="67"/>
      <c r="C213" s="67"/>
      <c r="D213" s="68" t="str">
        <f ca="1">IF($A213="S",REFERENCIA.Descricao,"(digite a descrição aqui)")</f>
        <v>TRANSPORTE COM CAMINHÃO BASCULANTE DE 10 M³, EM VIA URBANA PAVIMENTADA, DMT ATÉ 30 KM (UNIDADE: M3XKM). AF_07/2020</v>
      </c>
      <c r="E213" s="69" t="s">
        <v>137</v>
      </c>
      <c r="F213" s="22">
        <v>228.01</v>
      </c>
      <c r="G213" s="70"/>
      <c r="H213" s="71" t="s">
        <v>17</v>
      </c>
      <c r="I213" s="22"/>
      <c r="J213" s="23"/>
    </row>
    <row r="214" spans="1:10" ht="28.8" x14ac:dyDescent="0.3">
      <c r="A214" s="21" t="str">
        <f ca="1">IF(OR($A214=0,$J214=""),"-",CONCATENATE(#REF!&amp;".",IF(AND(#REF!&gt;=2,$A214&gt;=2),#REF!&amp;".",""),IF(AND(#REF!&gt;=3,$A214&gt;=3),#REF!&amp;".",""),IF(AND(#REF!&gt;=4,$A214&gt;=4),#REF!&amp;".",""),IF($A214="S",#REF!&amp;".","")))</f>
        <v>3.4.5.0.4.</v>
      </c>
      <c r="B214" s="67"/>
      <c r="C214" s="67"/>
      <c r="D214" s="68" t="str">
        <f ca="1">IF($A214="S",REFERENCIA.Descricao,"(digite a descrição aqui)")</f>
        <v>EXECUÇÃO DE SARJETA DE CONCRETO USINADO, MOLDADA  IN LOCO  EM TRECHO RETO, 30 CM BASE X 6 CM ALTURA.</v>
      </c>
      <c r="E214" s="69" t="s">
        <v>138</v>
      </c>
      <c r="F214" s="22">
        <v>1085.75</v>
      </c>
      <c r="G214" s="70"/>
      <c r="H214" s="71" t="s">
        <v>17</v>
      </c>
      <c r="I214" s="22"/>
      <c r="J214" s="23"/>
    </row>
    <row r="215" spans="1:10" x14ac:dyDescent="0.3">
      <c r="A215" s="52" t="str">
        <f ca="1">IF(OR($A215=0,$J215=""),"-",CONCATENATE(#REF!&amp;".",IF(AND(#REF!&gt;=2,$A215&gt;=2),#REF!&amp;".",""),IF(AND(#REF!&gt;=3,$A215&gt;=3),#REF!&amp;".",""),IF(AND(#REF!&gt;=4,$A215&gt;=4),#REF!&amp;".",""),IF($A215="S",#REF!&amp;".","")))</f>
        <v>3.4.6.</v>
      </c>
      <c r="B215" s="53"/>
      <c r="C215" s="54"/>
      <c r="D215" s="55" t="s">
        <v>54</v>
      </c>
      <c r="E215" s="56" t="s">
        <v>19</v>
      </c>
      <c r="F215" s="57">
        <v>0</v>
      </c>
      <c r="G215" s="58"/>
      <c r="H215" s="59"/>
      <c r="I215" s="57"/>
      <c r="J215" s="60"/>
    </row>
    <row r="216" spans="1:10" ht="28.8" x14ac:dyDescent="0.3">
      <c r="A216" s="21" t="str">
        <f ca="1">IF(OR($A216=0,$J216=""),"-",CONCATENATE(#REF!&amp;".",IF(AND(#REF!&gt;=2,$A216&gt;=2),#REF!&amp;".",""),IF(AND(#REF!&gt;=3,$A216&gt;=3),#REF!&amp;".",""),IF(AND(#REF!&gt;=4,$A216&gt;=4),#REF!&amp;".",""),IF($A216="S",#REF!&amp;".","")))</f>
        <v>3.4.6.0.1.</v>
      </c>
      <c r="B216" s="67"/>
      <c r="C216" s="67"/>
      <c r="D216" s="68" t="str">
        <f ca="1">IF($A216="S",REFERENCIA.Descricao,"(digite a descrição aqui)")</f>
        <v xml:space="preserve">MEIO-FIO OU GUIA DE CONCRETO PRE-MOLDADO, TIPO CHAPEU PARA BOCA DE LOBO,  DIMENSOES *1,20* X 0,15 X 0,30 M                                                                                                                                                                                                                                                                                                                                                                                                </v>
      </c>
      <c r="E216" s="69" t="s">
        <v>146</v>
      </c>
      <c r="F216" s="22">
        <v>15</v>
      </c>
      <c r="G216" s="70"/>
      <c r="H216" s="71" t="s">
        <v>17</v>
      </c>
      <c r="I216" s="22"/>
      <c r="J216" s="23"/>
    </row>
    <row r="217" spans="1:10" x14ac:dyDescent="0.3">
      <c r="A217" s="21" t="str">
        <f ca="1">IF(OR($A217=0,$J217=""),"-",CONCATENATE(#REF!&amp;".",IF(AND(#REF!&gt;=2,$A217&gt;=2),#REF!&amp;".",""),IF(AND(#REF!&gt;=3,$A217&gt;=3),#REF!&amp;".",""),IF(AND(#REF!&gt;=4,$A217&gt;=4),#REF!&amp;".",""),IF($A217="S",#REF!&amp;".","")))</f>
        <v>3.4.6.0.2.</v>
      </c>
      <c r="B217" s="67"/>
      <c r="C217" s="67"/>
      <c r="D217" s="68" t="str">
        <f ca="1">IF($A217="S",REFERENCIA.Descricao,"(digite a descrição aqui)")</f>
        <v>ASSENTAMENTO DE MEIO-FIO TIPO CHAPÉU PARA BOCA DE LOBO</v>
      </c>
      <c r="E217" s="69" t="s">
        <v>145</v>
      </c>
      <c r="F217" s="22">
        <v>15</v>
      </c>
      <c r="G217" s="70"/>
      <c r="H217" s="71" t="s">
        <v>17</v>
      </c>
      <c r="I217" s="22"/>
      <c r="J217" s="23"/>
    </row>
    <row r="218" spans="1:10" ht="57.6" x14ac:dyDescent="0.3">
      <c r="A218" s="21" t="str">
        <f ca="1">IF(OR($A218=0,$J218=""),"-",CONCATENATE(#REF!&amp;".",IF(AND(#REF!&gt;=2,$A218&gt;=2),#REF!&amp;".",""),IF(AND(#REF!&gt;=3,$A218&gt;=3),#REF!&amp;".",""),IF(AND(#REF!&gt;=4,$A218&gt;=4),#REF!&amp;".",""),IF($A218="S",#REF!&amp;".","")))</f>
        <v>3.4.6.0.3.</v>
      </c>
      <c r="B218" s="67"/>
      <c r="C218" s="67"/>
      <c r="D218" s="68" t="str">
        <f ca="1">IF($A218="S",REFERENCIA.Descricao,"(digite a descrição aqui)")</f>
        <v>ASSENTAMENTO DE GUIA (MEIO-FIO) EM TRECHO RETO, CONFECCIONADA EM CONCRETO PRÉ-FABRICADO, DIMENSÕES 100X15X13X30 CM (COMPRIMENTO X BASE INFERIOR X BASE SUPERIOR X ALTURA), PARA VIAS URBANAS (USO VIÁRIO). AF_06/2016</v>
      </c>
      <c r="E218" s="69" t="s">
        <v>138</v>
      </c>
      <c r="F218" s="22">
        <v>4</v>
      </c>
      <c r="G218" s="70"/>
      <c r="H218" s="71" t="s">
        <v>17</v>
      </c>
      <c r="I218" s="22"/>
      <c r="J218" s="23"/>
    </row>
    <row r="219" spans="1:10" x14ac:dyDescent="0.3">
      <c r="A219" s="52" t="str">
        <f ca="1">IF(OR($A219=0,$J219=""),"-",CONCATENATE(#REF!&amp;".",IF(AND(#REF!&gt;=2,$A219&gt;=2),#REF!&amp;".",""),IF(AND(#REF!&gt;=3,$A219&gt;=3),#REF!&amp;".",""),IF(AND(#REF!&gt;=4,$A219&gt;=4),#REF!&amp;".",""),IF($A219="S",#REF!&amp;".","")))</f>
        <v>3.5.</v>
      </c>
      <c r="B219" s="53"/>
      <c r="C219" s="54"/>
      <c r="D219" s="55" t="s">
        <v>55</v>
      </c>
      <c r="E219" s="56" t="s">
        <v>19</v>
      </c>
      <c r="F219" s="57">
        <v>0</v>
      </c>
      <c r="G219" s="58"/>
      <c r="H219" s="59"/>
      <c r="I219" s="57"/>
      <c r="J219" s="60"/>
    </row>
    <row r="220" spans="1:10" x14ac:dyDescent="0.3">
      <c r="A220" s="52" t="str">
        <f ca="1">IF(OR($A220=0,$J220=""),"-",CONCATENATE(#REF!&amp;".",IF(AND(#REF!&gt;=2,$A220&gt;=2),#REF!&amp;".",""),IF(AND(#REF!&gt;=3,$A220&gt;=3),#REF!&amp;".",""),IF(AND(#REF!&gt;=4,$A220&gt;=4),#REF!&amp;".",""),IF($A220="S",#REF!&amp;".","")))</f>
        <v>3.5.1.</v>
      </c>
      <c r="B220" s="53"/>
      <c r="C220" s="54"/>
      <c r="D220" s="55" t="s">
        <v>56</v>
      </c>
      <c r="E220" s="56" t="s">
        <v>19</v>
      </c>
      <c r="F220" s="57">
        <v>0</v>
      </c>
      <c r="G220" s="58"/>
      <c r="H220" s="59"/>
      <c r="I220" s="57"/>
      <c r="J220" s="60"/>
    </row>
    <row r="221" spans="1:10" ht="28.8" x14ac:dyDescent="0.3">
      <c r="A221" s="21" t="str">
        <f ca="1">IF(OR($A221=0,$J221=""),"-",CONCATENATE(#REF!&amp;".",IF(AND(#REF!&gt;=2,$A221&gt;=2),#REF!&amp;".",""),IF(AND(#REF!&gt;=3,$A221&gt;=3),#REF!&amp;".",""),IF(AND(#REF!&gt;=4,$A221&gt;=4),#REF!&amp;".",""),IF($A221="S",#REF!&amp;".","")))</f>
        <v>3.5.1.0.1.</v>
      </c>
      <c r="B221" s="67"/>
      <c r="C221" s="67"/>
      <c r="D221" s="68" t="str">
        <f ca="1">IF($A221="S",REFERENCIA.Descricao,"(digite a descrição aqui)")</f>
        <v>ESCAVAÇÃO MECÂNICA A CEU ABERTO, MATERIAL 1A CATEGORIA, ESCAVADEIRA HIDRÁULICA, REF 83338</v>
      </c>
      <c r="E221" s="69" t="s">
        <v>142</v>
      </c>
      <c r="F221" s="22">
        <v>579.53</v>
      </c>
      <c r="G221" s="70"/>
      <c r="H221" s="71" t="s">
        <v>17</v>
      </c>
      <c r="I221" s="22"/>
      <c r="J221" s="23"/>
    </row>
    <row r="222" spans="1:10" ht="28.8" x14ac:dyDescent="0.3">
      <c r="A222" s="21" t="str">
        <f ca="1">IF(OR($A222=0,$J222=""),"-",CONCATENATE(#REF!&amp;".",IF(AND(#REF!&gt;=2,$A222&gt;=2),#REF!&amp;".",""),IF(AND(#REF!&gt;=3,$A222&gt;=3),#REF!&amp;".",""),IF(AND(#REF!&gt;=4,$A222&gt;=4),#REF!&amp;".",""),IF($A222="S",#REF!&amp;".","")))</f>
        <v>3.5.1.0.2.</v>
      </c>
      <c r="B222" s="67"/>
      <c r="C222" s="67"/>
      <c r="D222" s="68" t="str">
        <f ca="1">IF($A222="S",REFERENCIA.Descricao,"(digite a descrição aqui)")</f>
        <v>TRANSPORTE COM CAMINHÃO BASCULANTE DE 10 M³, EM VIA URBANA PAVIMENTADA, DMT ATÉ 30 KM (UNIDADE: M3XKM). AF_07/2020</v>
      </c>
      <c r="E222" s="69" t="s">
        <v>137</v>
      </c>
      <c r="F222" s="22">
        <v>8762.49</v>
      </c>
      <c r="G222" s="70"/>
      <c r="H222" s="71" t="s">
        <v>17</v>
      </c>
      <c r="I222" s="22"/>
      <c r="J222" s="23"/>
    </row>
    <row r="223" spans="1:10" ht="57.6" x14ac:dyDescent="0.3">
      <c r="A223" s="21" t="str">
        <f ca="1">IF(OR($A223=0,$J223=""),"-",CONCATENATE(#REF!&amp;".",IF(AND(#REF!&gt;=2,$A223&gt;=2),#REF!&amp;".",""),IF(AND(#REF!&gt;=3,$A223&gt;=3),#REF!&amp;".",""),IF(AND(#REF!&gt;=4,$A223&gt;=4),#REF!&amp;".",""),IF($A223="S",#REF!&amp;".","")))</f>
        <v>3.5.1.0.3.</v>
      </c>
      <c r="B223" s="67"/>
      <c r="C223" s="67"/>
      <c r="D223" s="68" t="str">
        <f ca="1">IF($A223="S",REFERENCIA.Descricao,"(digite a descrição aqui)")</f>
        <v>CARGA, MANOBRA E DESCARGA DE SOLOS E MATERIAIS GRANULARES EM CAMINHÃO BASCULANTE 10 M³ - CARGA COM ESCAVADEIRA HIDRÁULICA (CAÇAMBA DE 1,20 M³ / 155 HP) E DESCARGA LIVRE (UNIDADE: M3). AF_07/2020</v>
      </c>
      <c r="E223" s="69" t="s">
        <v>136</v>
      </c>
      <c r="F223" s="22">
        <v>782.37</v>
      </c>
      <c r="G223" s="70"/>
      <c r="H223" s="71" t="s">
        <v>17</v>
      </c>
      <c r="I223" s="22"/>
      <c r="J223" s="23"/>
    </row>
    <row r="224" spans="1:10" ht="28.8" x14ac:dyDescent="0.3">
      <c r="A224" s="21" t="str">
        <f ca="1">IF(OR($A224=0,$J224=""),"-",CONCATENATE(#REF!&amp;".",IF(AND(#REF!&gt;=2,$A224&gt;=2),#REF!&amp;".",""),IF(AND(#REF!&gt;=3,$A224&gt;=3),#REF!&amp;".",""),IF(AND(#REF!&gt;=4,$A224&gt;=4),#REF!&amp;".",""),IF($A224="S",#REF!&amp;".","")))</f>
        <v>3.5.1.0.4.</v>
      </c>
      <c r="B224" s="67"/>
      <c r="C224" s="67"/>
      <c r="D224" s="68" t="str">
        <f ca="1">IF($A224="S",REFERENCIA.Descricao,"(digite a descrição aqui)")</f>
        <v>REGULARIZAÇÃO E COMPACTAÇÃO DE SUBLEITO DE SOLO PREDOMINANTEMENTE ARENOSO. AF_11/2019</v>
      </c>
      <c r="E224" s="69" t="s">
        <v>134</v>
      </c>
      <c r="F224" s="22">
        <v>1159.06</v>
      </c>
      <c r="G224" s="70"/>
      <c r="H224" s="71" t="s">
        <v>17</v>
      </c>
      <c r="I224" s="22"/>
      <c r="J224" s="23"/>
    </row>
    <row r="225" spans="1:10" x14ac:dyDescent="0.3">
      <c r="A225" s="52" t="str">
        <f ca="1">IF(OR($A225=0,$J225=""),"-",CONCATENATE(#REF!&amp;".",IF(AND(#REF!&gt;=2,$A225&gt;=2),#REF!&amp;".",""),IF(AND(#REF!&gt;=3,$A225&gt;=3),#REF!&amp;".",""),IF(AND(#REF!&gt;=4,$A225&gt;=4),#REF!&amp;".",""),IF($A225="S",#REF!&amp;".","")))</f>
        <v>3.5.2.</v>
      </c>
      <c r="B225" s="53"/>
      <c r="C225" s="54"/>
      <c r="D225" s="55" t="s">
        <v>57</v>
      </c>
      <c r="E225" s="56" t="s">
        <v>19</v>
      </c>
      <c r="F225" s="57">
        <v>0</v>
      </c>
      <c r="G225" s="58"/>
      <c r="H225" s="59"/>
      <c r="I225" s="57"/>
      <c r="J225" s="60"/>
    </row>
    <row r="226" spans="1:10" ht="28.8" x14ac:dyDescent="0.3">
      <c r="A226" s="21" t="str">
        <f ca="1">IF(OR($A226=0,$J226=""),"-",CONCATENATE(#REF!&amp;".",IF(AND(#REF!&gt;=2,$A226&gt;=2),#REF!&amp;".",""),IF(AND(#REF!&gt;=3,$A226&gt;=3),#REF!&amp;".",""),IF(AND(#REF!&gt;=4,$A226&gt;=4),#REF!&amp;".",""),IF($A226="S",#REF!&amp;".","")))</f>
        <v>3.5.2.0.1.</v>
      </c>
      <c r="B226" s="67"/>
      <c r="C226" s="67"/>
      <c r="D226" s="68" t="str">
        <f ca="1">IF($A226="S",REFERENCIA.Descricao,"(digite a descrição aqui)")</f>
        <v>EXECUÇÃO E COMPACTAÇÃO DE BASE E OU SUB BASE PARA PAVIMENTAÇÃO DE PEDRA RACHÃO  - EXCLUSIVE CARGA E TRANSPORTE. AF_11/2019</v>
      </c>
      <c r="E226" s="69" t="s">
        <v>136</v>
      </c>
      <c r="F226" s="22">
        <v>347.72</v>
      </c>
      <c r="G226" s="70"/>
      <c r="H226" s="71" t="s">
        <v>17</v>
      </c>
      <c r="I226" s="22"/>
      <c r="J226" s="23"/>
    </row>
    <row r="227" spans="1:10" ht="28.8" x14ac:dyDescent="0.3">
      <c r="A227" s="21" t="str">
        <f ca="1">IF(OR($A227=0,$J227=""),"-",CONCATENATE(#REF!&amp;".",IF(AND(#REF!&gt;=2,$A227&gt;=2),#REF!&amp;".",""),IF(AND(#REF!&gt;=3,$A227&gt;=3),#REF!&amp;".",""),IF(AND(#REF!&gt;=4,$A227&gt;=4),#REF!&amp;".",""),IF($A227="S",#REF!&amp;".","")))</f>
        <v>3.5.2.0.2.</v>
      </c>
      <c r="B227" s="67"/>
      <c r="C227" s="67"/>
      <c r="D227" s="68" t="str">
        <f ca="1">IF($A227="S",REFERENCIA.Descricao,"(digite a descrição aqui)")</f>
        <v>TRANSPORTE COM CAMINHÃO BASCULANTE DE 10 M³, EM VIA URBANA PAVIMENTADA, DMT ATÉ 30 KM (UNIDADE: M3XKM). AF_07/2020</v>
      </c>
      <c r="E227" s="69" t="s">
        <v>137</v>
      </c>
      <c r="F227" s="22">
        <v>10535.86</v>
      </c>
      <c r="G227" s="70"/>
      <c r="H227" s="71" t="s">
        <v>17</v>
      </c>
      <c r="I227" s="22"/>
      <c r="J227" s="23"/>
    </row>
    <row r="228" spans="1:10" ht="57.6" x14ac:dyDescent="0.3">
      <c r="A228" s="21" t="str">
        <f ca="1">IF(OR($A228=0,$J228=""),"-",CONCATENATE(#REF!&amp;".",IF(AND(#REF!&gt;=2,$A228&gt;=2),#REF!&amp;".",""),IF(AND(#REF!&gt;=3,$A228&gt;=3),#REF!&amp;".",""),IF(AND(#REF!&gt;=4,$A228&gt;=4),#REF!&amp;".",""),IF($A228="S",#REF!&amp;".","")))</f>
        <v>3.5.2.0.3.</v>
      </c>
      <c r="B228" s="67"/>
      <c r="C228" s="67"/>
      <c r="D228" s="68" t="str">
        <f ca="1">IF($A228="S",REFERENCIA.Descricao,"(digite a descrição aqui)")</f>
        <v>CARGA, MANOBRA E DESCARGA DE SOLOS E MATERIAIS GRANULARES EM CAMINHÃO BASCULANTE 10 M³ - CARGA COM ESCAVADEIRA HIDRÁULICA (CAÇAMBA DE 1,20 M³ / 155 HP) E DESCARGA LIVRE (UNIDADE: M3). AF_07/2020</v>
      </c>
      <c r="E228" s="69" t="s">
        <v>136</v>
      </c>
      <c r="F228" s="22">
        <v>521.58000000000004</v>
      </c>
      <c r="G228" s="70"/>
      <c r="H228" s="71" t="s">
        <v>17</v>
      </c>
      <c r="I228" s="22"/>
      <c r="J228" s="23"/>
    </row>
    <row r="229" spans="1:10" x14ac:dyDescent="0.3">
      <c r="A229" s="52" t="str">
        <f ca="1">IF(OR($A229=0,$J229=""),"-",CONCATENATE(#REF!&amp;".",IF(AND(#REF!&gt;=2,$A229&gt;=2),#REF!&amp;".",""),IF(AND(#REF!&gt;=3,$A229&gt;=3),#REF!&amp;".",""),IF(AND(#REF!&gt;=4,$A229&gt;=4),#REF!&amp;".",""),IF($A229="S",#REF!&amp;".","")))</f>
        <v>3.5.3.</v>
      </c>
      <c r="B229" s="53"/>
      <c r="C229" s="54"/>
      <c r="D229" s="55" t="s">
        <v>58</v>
      </c>
      <c r="E229" s="56" t="s">
        <v>19</v>
      </c>
      <c r="F229" s="57">
        <v>0</v>
      </c>
      <c r="G229" s="58"/>
      <c r="H229" s="59"/>
      <c r="I229" s="57"/>
      <c r="J229" s="60"/>
    </row>
    <row r="230" spans="1:10" ht="43.2" x14ac:dyDescent="0.3">
      <c r="A230" s="21" t="str">
        <f ca="1">IF(OR($A230=0,$J230=""),"-",CONCATENATE(#REF!&amp;".",IF(AND(#REF!&gt;=2,$A230&gt;=2),#REF!&amp;".",""),IF(AND(#REF!&gt;=3,$A230&gt;=3),#REF!&amp;".",""),IF(AND(#REF!&gt;=4,$A230&gt;=4),#REF!&amp;".",""),IF($A230="S",#REF!&amp;".","")))</f>
        <v>3.5.3.0.1.</v>
      </c>
      <c r="B230" s="67"/>
      <c r="C230" s="67"/>
      <c r="D230" s="68" t="str">
        <f ca="1">IF($A230="S",REFERENCIA.Descricao,"(digite a descrição aqui)")</f>
        <v>EXECUÇÃO E COMPACTAÇÃO DE BASE E OU SUB BASE PARA PAVIMENTAÇÃO DE BRITA GRADUADA SIMPLES - EXCLUSIVE CARGA E TRANSPORTE. AF_11/2019</v>
      </c>
      <c r="E230" s="69" t="s">
        <v>136</v>
      </c>
      <c r="F230" s="22">
        <v>231.81</v>
      </c>
      <c r="G230" s="70"/>
      <c r="H230" s="71" t="s">
        <v>17</v>
      </c>
      <c r="I230" s="22"/>
      <c r="J230" s="23"/>
    </row>
    <row r="231" spans="1:10" ht="28.8" x14ac:dyDescent="0.3">
      <c r="A231" s="21" t="str">
        <f ca="1">IF(OR($A231=0,$J231=""),"-",CONCATENATE(#REF!&amp;".",IF(AND(#REF!&gt;=2,$A231&gt;=2),#REF!&amp;".",""),IF(AND(#REF!&gt;=3,$A231&gt;=3),#REF!&amp;".",""),IF(AND(#REF!&gt;=4,$A231&gt;=4),#REF!&amp;".",""),IF($A231="S",#REF!&amp;".","")))</f>
        <v>3.5.3.0.2.</v>
      </c>
      <c r="B231" s="67"/>
      <c r="C231" s="67"/>
      <c r="D231" s="68" t="str">
        <f ca="1">IF($A231="S",REFERENCIA.Descricao,"(digite a descrição aqui)")</f>
        <v>TRANSPORTE COM CAMINHÃO BASCULANTE DE 10 M³, EM VIA URBANA PAVIMENTADA, DMT ATÉ 30 KM (UNIDADE: M3XKM). AF_07/2020</v>
      </c>
      <c r="E231" s="69" t="s">
        <v>137</v>
      </c>
      <c r="F231" s="22">
        <v>5759.6</v>
      </c>
      <c r="G231" s="70"/>
      <c r="H231" s="71" t="s">
        <v>17</v>
      </c>
      <c r="I231" s="22"/>
      <c r="J231" s="23"/>
    </row>
    <row r="232" spans="1:10" ht="57.6" x14ac:dyDescent="0.3">
      <c r="A232" s="21" t="str">
        <f ca="1">IF(OR($A232=0,$J232=""),"-",CONCATENATE(#REF!&amp;".",IF(AND(#REF!&gt;=2,$A232&gt;=2),#REF!&amp;".",""),IF(AND(#REF!&gt;=3,$A232&gt;=3),#REF!&amp;".",""),IF(AND(#REF!&gt;=4,$A232&gt;=4),#REF!&amp;".",""),IF($A232="S",#REF!&amp;".","")))</f>
        <v>3.5.3.0.3.</v>
      </c>
      <c r="B232" s="67"/>
      <c r="C232" s="67"/>
      <c r="D232" s="68" t="str">
        <f ca="1">IF($A232="S",REFERENCIA.Descricao,"(digite a descrição aqui)")</f>
        <v>CARGA, MANOBRA E DESCARGA DE SOLOS E MATERIAIS GRANULARES EM CAMINHÃO BASCULANTE 10 M³ - CARGA COM ESCAVADEIRA HIDRÁULICA (CAÇAMBA DE 1,20 M³ / 155 HP) E DESCARGA LIVRE (UNIDADE: M3). AF_07/2020</v>
      </c>
      <c r="E232" s="69" t="s">
        <v>136</v>
      </c>
      <c r="F232" s="22">
        <v>285.13</v>
      </c>
      <c r="G232" s="70"/>
      <c r="H232" s="71" t="s">
        <v>17</v>
      </c>
      <c r="I232" s="22"/>
      <c r="J232" s="23"/>
    </row>
    <row r="233" spans="1:10" x14ac:dyDescent="0.3">
      <c r="A233" s="52" t="str">
        <f ca="1">IF(OR($A233=0,$J233=""),"-",CONCATENATE(#REF!&amp;".",IF(AND(#REF!&gt;=2,$A233&gt;=2),#REF!&amp;".",""),IF(AND(#REF!&gt;=3,$A233&gt;=3),#REF!&amp;".",""),IF(AND(#REF!&gt;=4,$A233&gt;=4),#REF!&amp;".",""),IF($A233="S",#REF!&amp;".","")))</f>
        <v>3.5.4.</v>
      </c>
      <c r="B233" s="53"/>
      <c r="C233" s="54"/>
      <c r="D233" s="55" t="s">
        <v>59</v>
      </c>
      <c r="E233" s="56" t="s">
        <v>19</v>
      </c>
      <c r="F233" s="57">
        <v>0</v>
      </c>
      <c r="G233" s="58"/>
      <c r="H233" s="59"/>
      <c r="I233" s="57"/>
      <c r="J233" s="60"/>
    </row>
    <row r="234" spans="1:10" ht="28.8" x14ac:dyDescent="0.3">
      <c r="A234" s="21" t="str">
        <f ca="1">IF(OR($A234=0,$J234=""),"-",CONCATENATE(#REF!&amp;".",IF(AND(#REF!&gt;=2,$A234&gt;=2),#REF!&amp;".",""),IF(AND(#REF!&gt;=3,$A234&gt;=3),#REF!&amp;".",""),IF(AND(#REF!&gt;=4,$A234&gt;=4),#REF!&amp;".",""),IF($A234="S",#REF!&amp;".","")))</f>
        <v>3.5.4.0.1.</v>
      </c>
      <c r="B234" s="67"/>
      <c r="C234" s="67"/>
      <c r="D234" s="68" t="str">
        <f ca="1">IF($A234="S",REFERENCIA.Descricao,"(digite a descrição aqui)")</f>
        <v>FRESAGEM DE PAVIMENTO ASFÁLTICO (PROFUNDIDADE ATÉ 5,0 CM) - EXCLUSIVE TRANSPORTE. AF_11/2019</v>
      </c>
      <c r="E234" s="69" t="s">
        <v>134</v>
      </c>
      <c r="F234" s="22">
        <v>436.64</v>
      </c>
      <c r="G234" s="70"/>
      <c r="H234" s="71" t="s">
        <v>17</v>
      </c>
      <c r="I234" s="22"/>
      <c r="J234" s="23"/>
    </row>
    <row r="235" spans="1:10" ht="57.6" x14ac:dyDescent="0.3">
      <c r="A235" s="21" t="str">
        <f ca="1">IF(OR($A235=0,$J235=""),"-",CONCATENATE(#REF!&amp;".",IF(AND(#REF!&gt;=2,$A235&gt;=2),#REF!&amp;".",""),IF(AND(#REF!&gt;=3,$A235&gt;=3),#REF!&amp;".",""),IF(AND(#REF!&gt;=4,$A235&gt;=4),#REF!&amp;".",""),IF($A235="S",#REF!&amp;".","")))</f>
        <v>3.5.4.0.2.</v>
      </c>
      <c r="B235" s="67"/>
      <c r="C235" s="67"/>
      <c r="D235" s="68" t="str">
        <f ca="1">IF($A235="S",REFERENCIA.Descricao,"(digite a descrição aqui)")</f>
        <v>CARGA, MANOBRA E DESCARGA DE SOLOS E MATERIAIS GRANULARES EM CAMINHÃO BASCULANTE 10 M³ - CARGA COM ESCAVADEIRA HIDRÁULICA (CAÇAMBA DE 1,20 M³ / 155 HP) E DESCARGA LIVRE (UNIDADE: M3). AF_07/2020</v>
      </c>
      <c r="E235" s="69" t="s">
        <v>136</v>
      </c>
      <c r="F235" s="22">
        <v>29.47</v>
      </c>
      <c r="G235" s="70"/>
      <c r="H235" s="71" t="s">
        <v>17</v>
      </c>
      <c r="I235" s="22"/>
      <c r="J235" s="23"/>
    </row>
    <row r="236" spans="1:10" ht="28.8" x14ac:dyDescent="0.3">
      <c r="A236" s="21" t="str">
        <f ca="1">IF(OR($A236=0,$J236=""),"-",CONCATENATE(#REF!&amp;".",IF(AND(#REF!&gt;=2,$A236&gt;=2),#REF!&amp;".",""),IF(AND(#REF!&gt;=3,$A236&gt;=3),#REF!&amp;".",""),IF(AND(#REF!&gt;=4,$A236&gt;=4),#REF!&amp;".",""),IF($A236="S",#REF!&amp;".","")))</f>
        <v>3.5.4.0.3.</v>
      </c>
      <c r="B236" s="67"/>
      <c r="C236" s="67"/>
      <c r="D236" s="68" t="str">
        <f ca="1">IF($A236="S",REFERENCIA.Descricao,"(digite a descrição aqui)")</f>
        <v>TRANSPORTE COM CAMINHÃO BASCULANTE DE 10 M³, EM VIA URBANA PAVIMENTADA, DMT ATÉ 30 KM (UNIDADE: M3XKM). AF_07/2020</v>
      </c>
      <c r="E236" s="69" t="s">
        <v>137</v>
      </c>
      <c r="F236" s="22">
        <v>103.16</v>
      </c>
      <c r="G236" s="70"/>
      <c r="H236" s="71" t="s">
        <v>17</v>
      </c>
      <c r="I236" s="22"/>
      <c r="J236" s="23"/>
    </row>
    <row r="237" spans="1:10" x14ac:dyDescent="0.3">
      <c r="A237" s="52" t="str">
        <f ca="1">IF(OR($A237=0,$J237=""),"-",CONCATENATE(#REF!&amp;".",IF(AND(#REF!&gt;=2,$A237&gt;=2),#REF!&amp;".",""),IF(AND(#REF!&gt;=3,$A237&gt;=3),#REF!&amp;".",""),IF(AND(#REF!&gt;=4,$A237&gt;=4),#REF!&amp;".",""),IF($A237="S",#REF!&amp;".","")))</f>
        <v>3.5.5.</v>
      </c>
      <c r="B237" s="53"/>
      <c r="C237" s="54"/>
      <c r="D237" s="55" t="s">
        <v>60</v>
      </c>
      <c r="E237" s="56" t="s">
        <v>19</v>
      </c>
      <c r="F237" s="57">
        <v>0</v>
      </c>
      <c r="G237" s="58"/>
      <c r="H237" s="59"/>
      <c r="I237" s="57"/>
      <c r="J237" s="60"/>
    </row>
    <row r="238" spans="1:10" ht="28.8" x14ac:dyDescent="0.3">
      <c r="A238" s="52" t="str">
        <f ca="1">IF(OR($A238=0,$J238=""),"-",CONCATENATE(#REF!&amp;".",IF(AND(#REF!&gt;=2,$A238&gt;=2),#REF!&amp;".",""),IF(AND(#REF!&gt;=3,$A238&gt;=3),#REF!&amp;".",""),IF(AND(#REF!&gt;=4,$A238&gt;=4),#REF!&amp;".",""),IF($A238="S",#REF!&amp;".","")))</f>
        <v>3.5.5.1.</v>
      </c>
      <c r="B238" s="53"/>
      <c r="C238" s="54"/>
      <c r="D238" s="55" t="s">
        <v>61</v>
      </c>
      <c r="E238" s="56" t="s">
        <v>19</v>
      </c>
      <c r="F238" s="57">
        <v>0</v>
      </c>
      <c r="G238" s="58"/>
      <c r="H238" s="59"/>
      <c r="I238" s="57"/>
      <c r="J238" s="60"/>
    </row>
    <row r="239" spans="1:10" x14ac:dyDescent="0.3">
      <c r="A239" s="21" t="str">
        <f ca="1">IF(OR($A239=0,$J239=""),"-",CONCATENATE(#REF!&amp;".",IF(AND(#REF!&gt;=2,$A239&gt;=2),#REF!&amp;".",""),IF(AND(#REF!&gt;=3,$A239&gt;=3),#REF!&amp;".",""),IF(AND(#REF!&gt;=4,$A239&gt;=4),#REF!&amp;".",""),IF($A239="S",#REF!&amp;".","")))</f>
        <v>3.5.5.1.1.</v>
      </c>
      <c r="B239" s="67"/>
      <c r="C239" s="67"/>
      <c r="D239" s="68" t="str">
        <f t="shared" ref="D239:D266" ca="1" si="8">IF($A239="S",REFERENCIA.Descricao,"(digite a descrição aqui)")</f>
        <v>LIMPEZA DE VIA PARA RECAPEAMENTO COM VASSOURA MECÂNICA</v>
      </c>
      <c r="E239" s="69" t="s">
        <v>134</v>
      </c>
      <c r="F239" s="22">
        <v>7910.88</v>
      </c>
      <c r="G239" s="70"/>
      <c r="H239" s="71" t="s">
        <v>17</v>
      </c>
      <c r="I239" s="22"/>
      <c r="J239" s="23"/>
    </row>
    <row r="240" spans="1:10" x14ac:dyDescent="0.3">
      <c r="A240" s="21" t="str">
        <f ca="1">IF(OR($A240=0,$J240=""),"-",CONCATENATE(#REF!&amp;".",IF(AND(#REF!&gt;=2,$A240&gt;=2),#REF!&amp;".",""),IF(AND(#REF!&gt;=3,$A240&gt;=3),#REF!&amp;".",""),IF(AND(#REF!&gt;=4,$A240&gt;=4),#REF!&amp;".",""),IF($A240="S",#REF!&amp;".","")))</f>
        <v>3.5.5.1.2.</v>
      </c>
      <c r="B240" s="67"/>
      <c r="C240" s="67"/>
      <c r="D240" s="68" t="str">
        <f ca="1">IF($A240="S",REFERENCIA.Descricao,"(digite a descrição aqui)")</f>
        <v>EXECUÇÃO DE IMPRIMAÇÃO COM ASFALTO DILUÍDO CM-30. AF_11/2019</v>
      </c>
      <c r="E240" s="69" t="s">
        <v>132</v>
      </c>
      <c r="F240" s="22">
        <v>1159.06</v>
      </c>
      <c r="G240" s="70"/>
      <c r="H240" s="71" t="s">
        <v>17</v>
      </c>
      <c r="I240" s="22"/>
      <c r="J240" s="23"/>
    </row>
    <row r="241" spans="1:10" x14ac:dyDescent="0.3">
      <c r="A241" s="21" t="str">
        <f ca="1">IF(OR($A241=0,$J241=""),"-",CONCATENATE(#REF!&amp;".",IF(AND(#REF!&gt;=2,$A241&gt;=2),#REF!&amp;".",""),IF(AND(#REF!&gt;=3,$A241&gt;=3),#REF!&amp;".",""),IF(AND(#REF!&gt;=4,$A241&gt;=4),#REF!&amp;".",""),IF($A241="S",#REF!&amp;".","")))</f>
        <v>3.5.5.1.3.</v>
      </c>
      <c r="B241" s="67"/>
      <c r="C241" s="67"/>
      <c r="D241" s="68" t="str">
        <f ca="1">IF($A241="S",REFERENCIA.Descricao,"(digite a descrição aqui)")</f>
        <v>ASFALTO DILUIDO DE PETROLEO CM-30</v>
      </c>
      <c r="E241" s="69" t="s">
        <v>139</v>
      </c>
      <c r="F241" s="22">
        <v>1309.74</v>
      </c>
      <c r="G241" s="70"/>
      <c r="H241" s="71" t="s">
        <v>17</v>
      </c>
      <c r="I241" s="22"/>
      <c r="J241" s="23"/>
    </row>
    <row r="242" spans="1:10" ht="43.2" x14ac:dyDescent="0.3">
      <c r="A242" s="21" t="str">
        <f ca="1">IF(OR($A242=0,$J242=""),"-",CONCATENATE(#REF!&amp;".",IF(AND(#REF!&gt;=2,$A242&gt;=2),#REF!&amp;".",""),IF(AND(#REF!&gt;=3,$A242&gt;=3),#REF!&amp;".",""),IF(AND(#REF!&gt;=4,$A242&gt;=4),#REF!&amp;".",""),IF($A242="S",#REF!&amp;".","")))</f>
        <v>3.5.5.1.4.</v>
      </c>
      <c r="B242" s="67"/>
      <c r="C242" s="67"/>
      <c r="D242" s="68" t="str">
        <f ca="1">IF($A242="S",REFERENCIA.Descricao,"(digite a descrição aqui)")</f>
        <v>TRANSPORTE COM CAMINHÃO TANQUE DE TRANSPORTE DE MATERIAL ASFÁLTICO DE 30000 L, EM VIA URBANA PAVIMENTADA, DMT ATÉ 30KM (UNIDADE: TXKM). AF_07/2020</v>
      </c>
      <c r="E242" s="69" t="s">
        <v>141</v>
      </c>
      <c r="F242" s="22">
        <v>39.29</v>
      </c>
      <c r="G242" s="70"/>
      <c r="H242" s="71" t="s">
        <v>17</v>
      </c>
      <c r="I242" s="22"/>
      <c r="J242" s="23"/>
    </row>
    <row r="243" spans="1:10" ht="43.2" x14ac:dyDescent="0.3">
      <c r="A243" s="21" t="str">
        <f ca="1">IF(OR($A243=0,$J243=""),"-",CONCATENATE(#REF!&amp;".",IF(AND(#REF!&gt;=2,$A243&gt;=2),#REF!&amp;".",""),IF(AND(#REF!&gt;=3,$A243&gt;=3),#REF!&amp;".",""),IF(AND(#REF!&gt;=4,$A243&gt;=4),#REF!&amp;".",""),IF($A243="S",#REF!&amp;".","")))</f>
        <v>3.5.5.1.5.</v>
      </c>
      <c r="B243" s="67"/>
      <c r="C243" s="67"/>
      <c r="D243" s="68" t="str">
        <f ca="1">IF($A243="S",REFERENCIA.Descricao,"(digite a descrição aqui)")</f>
        <v>TRANSPORTE COM CAMINHÃO TANQUE DE TRANSPORTE DE MATERIAL ASFÁLTICO DE 30000 L, EM VIA URBANA PAVIMENTADA, ADICIONAL PARA DMT EXCEDENTE A 30 KM (UNIDADE: TXKM). AF_07/2020</v>
      </c>
      <c r="E243" s="69" t="s">
        <v>141</v>
      </c>
      <c r="F243" s="22">
        <v>326.12</v>
      </c>
      <c r="G243" s="70"/>
      <c r="H243" s="71" t="s">
        <v>17</v>
      </c>
      <c r="I243" s="22"/>
      <c r="J243" s="23"/>
    </row>
    <row r="244" spans="1:10" ht="43.2" x14ac:dyDescent="0.3">
      <c r="A244" s="21" t="str">
        <f ca="1">IF(OR($A244=0,$J244=""),"-",CONCATENATE(#REF!&amp;".",IF(AND(#REF!&gt;=2,$A244&gt;=2),#REF!&amp;".",""),IF(AND(#REF!&gt;=3,$A244&gt;=3),#REF!&amp;".",""),IF(AND(#REF!&gt;=4,$A244&gt;=4),#REF!&amp;".",""),IF($A244="S",#REF!&amp;".","")))</f>
        <v>3.5.5.1.6.</v>
      </c>
      <c r="B244" s="67"/>
      <c r="C244" s="67"/>
      <c r="D244" s="68" t="str">
        <f ca="1">IF($A244="S",REFERENCIA.Descricao,"(digite a descrição aqui)")</f>
        <v>TRANSPORTE COM CAMINHÃO TANQUE DE TRANSPORTE DE MATERIAL ASFÁLTICO DE 30000 L, EM VIA URBANA PAVIMENTADA, DMT ATÉ 30KM (UNIDADE: TXKM). AF_07/2020</v>
      </c>
      <c r="E244" s="69" t="s">
        <v>141</v>
      </c>
      <c r="F244" s="22">
        <v>27.64</v>
      </c>
      <c r="G244" s="70"/>
      <c r="H244" s="71" t="s">
        <v>17</v>
      </c>
      <c r="I244" s="22"/>
      <c r="J244" s="23"/>
    </row>
    <row r="245" spans="1:10" x14ac:dyDescent="0.3">
      <c r="A245" s="52" t="str">
        <f ca="1">IF(OR($A245=0,$J245=""),"-",CONCATENATE(#REF!&amp;".",IF(AND(#REF!&gt;=2,$A245&gt;=2),#REF!&amp;".",""),IF(AND(#REF!&gt;=3,$A245&gt;=3),#REF!&amp;".",""),IF(AND(#REF!&gt;=4,$A245&gt;=4),#REF!&amp;".",""),IF($A245="S",#REF!&amp;".","")))</f>
        <v>3.5.5.2.</v>
      </c>
      <c r="B245" s="53"/>
      <c r="C245" s="54"/>
      <c r="D245" s="55" t="s">
        <v>62</v>
      </c>
      <c r="E245" s="56" t="s">
        <v>19</v>
      </c>
      <c r="F245" s="57">
        <v>0</v>
      </c>
      <c r="G245" s="58"/>
      <c r="H245" s="59"/>
      <c r="I245" s="57"/>
      <c r="J245" s="60"/>
    </row>
    <row r="246" spans="1:10" ht="28.8" x14ac:dyDescent="0.3">
      <c r="A246" s="21" t="str">
        <f ca="1">IF(OR($A246=0,$J246=""),"-",CONCATENATE(#REF!&amp;".",IF(AND(#REF!&gt;=2,$A246&gt;=2),#REF!&amp;".",""),IF(AND(#REF!&gt;=3,$A246&gt;=3),#REF!&amp;".",""),IF(AND(#REF!&gt;=4,$A246&gt;=4),#REF!&amp;".",""),IF($A246="S",#REF!&amp;".","")))</f>
        <v>3.5.5.2.1.</v>
      </c>
      <c r="B246" s="67"/>
      <c r="C246" s="67"/>
      <c r="D246" s="68" t="str">
        <f t="shared" ca="1" si="8"/>
        <v>EMULSAO ASFALTICA CATIONICA RR-2C PARA USO EM PAVIMENTACAO ASFALTICA</v>
      </c>
      <c r="E246" s="69" t="s">
        <v>139</v>
      </c>
      <c r="F246" s="22">
        <v>3559.9</v>
      </c>
      <c r="G246" s="70"/>
      <c r="H246" s="71" t="s">
        <v>35</v>
      </c>
      <c r="I246" s="22"/>
      <c r="J246" s="23"/>
    </row>
    <row r="247" spans="1:10" ht="43.2" x14ac:dyDescent="0.3">
      <c r="A247" s="21" t="str">
        <f ca="1">IF(OR($A247=0,$J247=""),"-",CONCATENATE(#REF!&amp;".",IF(AND(#REF!&gt;=2,$A247&gt;=2),#REF!&amp;".",""),IF(AND(#REF!&gt;=3,$A247&gt;=3),#REF!&amp;".",""),IF(AND(#REF!&gt;=4,$A247&gt;=4),#REF!&amp;".",""),IF($A247="S",#REF!&amp;".","")))</f>
        <v>3.5.5.2.2.</v>
      </c>
      <c r="B247" s="67"/>
      <c r="C247" s="67"/>
      <c r="D247" s="68" t="str">
        <f t="shared" ca="1" si="8"/>
        <v>TRANSPORTE COM CAMINHÃO TANQUE DE TRANSPORTE DE MATERIAL ASFÁLTICO DE 30000 L, EM VIA URBANA PAVIMENTADA, DMT ATÉ 30KM (UNIDADE: TXKM). AF_07/2020</v>
      </c>
      <c r="E247" s="69" t="s">
        <v>141</v>
      </c>
      <c r="F247" s="22">
        <v>106.8</v>
      </c>
      <c r="G247" s="70"/>
      <c r="H247" s="71" t="s">
        <v>17</v>
      </c>
      <c r="I247" s="22"/>
      <c r="J247" s="23"/>
    </row>
    <row r="248" spans="1:10" ht="43.2" x14ac:dyDescent="0.3">
      <c r="A248" s="21" t="str">
        <f ca="1">IF(OR($A248=0,$J248=""),"-",CONCATENATE(#REF!&amp;".",IF(AND(#REF!&gt;=2,$A248&gt;=2),#REF!&amp;".",""),IF(AND(#REF!&gt;=3,$A248&gt;=3),#REF!&amp;".",""),IF(AND(#REF!&gt;=4,$A248&gt;=4),#REF!&amp;".",""),IF($A248="S",#REF!&amp;".","")))</f>
        <v>3.5.5.2.3.</v>
      </c>
      <c r="B248" s="67"/>
      <c r="C248" s="67"/>
      <c r="D248" s="68" t="str">
        <f t="shared" ca="1" si="8"/>
        <v>TRANSPORTE COM CAMINHÃO TANQUE DE TRANSPORTE DE MATERIAL ASFÁLTICO DE 30000 L, EM VIA URBANA PAVIMENTADA, ADICIONAL PARA DMT EXCEDENTE A 30 KM (UNIDADE: TXKM). AF_07/2020</v>
      </c>
      <c r="E248" s="69" t="s">
        <v>141</v>
      </c>
      <c r="F248" s="22">
        <v>886.41</v>
      </c>
      <c r="G248" s="70"/>
      <c r="H248" s="71" t="s">
        <v>17</v>
      </c>
      <c r="I248" s="22"/>
      <c r="J248" s="23"/>
    </row>
    <row r="249" spans="1:10" ht="43.2" x14ac:dyDescent="0.3">
      <c r="A249" s="21" t="str">
        <f ca="1">IF(OR($A249=0,$J249=""),"-",CONCATENATE(#REF!&amp;".",IF(AND(#REF!&gt;=2,$A249&gt;=2),#REF!&amp;".",""),IF(AND(#REF!&gt;=3,$A249&gt;=3),#REF!&amp;".",""),IF(AND(#REF!&gt;=4,$A249&gt;=4),#REF!&amp;".",""),IF($A249="S",#REF!&amp;".","")))</f>
        <v>3.5.5.2.4.</v>
      </c>
      <c r="B249" s="67"/>
      <c r="C249" s="67"/>
      <c r="D249" s="68" t="str">
        <f t="shared" ca="1" si="8"/>
        <v>TRANSPORTE COM CAMINHÃO TANQUE DE TRANSPORTE DE MATERIAL ASFÁLTICO DE 30000 L, EM VIA URBANA PAVIMENTADA, DMT ATÉ 30KM (UNIDADE: TXKM). AF_07/2020</v>
      </c>
      <c r="E249" s="69" t="s">
        <v>141</v>
      </c>
      <c r="F249" s="22">
        <v>75.11</v>
      </c>
      <c r="G249" s="70"/>
      <c r="H249" s="71" t="s">
        <v>17</v>
      </c>
      <c r="I249" s="22"/>
      <c r="J249" s="23"/>
    </row>
    <row r="250" spans="1:10" ht="28.8" x14ac:dyDescent="0.3">
      <c r="A250" s="21" t="str">
        <f ca="1">IF(OR($A250=0,$J250=""),"-",CONCATENATE(#REF!&amp;".",IF(AND(#REF!&gt;=2,$A250&gt;=2),#REF!&amp;".",""),IF(AND(#REF!&gt;=3,$A250&gt;=3),#REF!&amp;".",""),IF(AND(#REF!&gt;=4,$A250&gt;=4),#REF!&amp;".",""),IF($A250="S",#REF!&amp;".","")))</f>
        <v>3.5.5.2.5.</v>
      </c>
      <c r="B250" s="67"/>
      <c r="C250" s="67"/>
      <c r="D250" s="68" t="str">
        <f t="shared" ca="1" si="8"/>
        <v>EXECUÇÃO DE PINTURA DE LIGAÇÃO COM EMULSÃO ASFÁLTICA RR-2C. AF_11/2019 MATERIAL NÃO INCLUSO</v>
      </c>
      <c r="E250" s="69" t="s">
        <v>132</v>
      </c>
      <c r="F250" s="22">
        <v>7585.16</v>
      </c>
      <c r="G250" s="70"/>
      <c r="H250" s="71" t="s">
        <v>17</v>
      </c>
      <c r="I250" s="22"/>
      <c r="J250" s="23"/>
    </row>
    <row r="251" spans="1:10" ht="43.2" x14ac:dyDescent="0.3">
      <c r="A251" s="21" t="str">
        <f ca="1">IF(OR($A251=0,$J251=""),"-",CONCATENATE(#REF!&amp;".",IF(AND(#REF!&gt;=2,$A251&gt;=2),#REF!&amp;".",""),IF(AND(#REF!&gt;=3,$A251&gt;=3),#REF!&amp;".",""),IF(AND(#REF!&gt;=4,$A251&gt;=4),#REF!&amp;".",""),IF($A251="S",#REF!&amp;".","")))</f>
        <v>3.5.5.2.6.</v>
      </c>
      <c r="B251" s="67"/>
      <c r="C251" s="67"/>
      <c r="D251" s="68" t="str">
        <f t="shared" ca="1" si="8"/>
        <v>CIMENTO ASFÁLTICO DE PETRÓLEO (CAP 50/70) PARA FABRICAÇÃO DE CONCRETO BETUMINOSO USINADO A QUENTE (CBUQ), EXCLUSIVE TRANSPORTE</v>
      </c>
      <c r="E251" s="69" t="s">
        <v>140</v>
      </c>
      <c r="F251" s="22">
        <v>30.58</v>
      </c>
      <c r="G251" s="70"/>
      <c r="H251" s="71" t="s">
        <v>35</v>
      </c>
      <c r="I251" s="22"/>
      <c r="J251" s="23"/>
    </row>
    <row r="252" spans="1:10" ht="43.2" x14ac:dyDescent="0.3">
      <c r="A252" s="21" t="str">
        <f ca="1">IF(OR($A252=0,$J252=""),"-",CONCATENATE(#REF!&amp;".",IF(AND(#REF!&gt;=2,$A252&gt;=2),#REF!&amp;".",""),IF(AND(#REF!&gt;=3,$A252&gt;=3),#REF!&amp;".",""),IF(AND(#REF!&gt;=4,$A252&gt;=4),#REF!&amp;".",""),IF($A252="S",#REF!&amp;".","")))</f>
        <v>3.5.5.2.7.</v>
      </c>
      <c r="B252" s="67"/>
      <c r="C252" s="67"/>
      <c r="D252" s="68" t="str">
        <f t="shared" ca="1" si="8"/>
        <v>TRANSPORTE COM CAMINHÃO TANQUE DE TRANSPORTE DE MATERIAL ASFÁLTICO DE 30000 L, EM VIA URBANA PAVIMENTADA, DMT ATÉ 30KM (UNIDADE: TXKM). AF_07/2020</v>
      </c>
      <c r="E252" s="69" t="s">
        <v>141</v>
      </c>
      <c r="F252" s="22">
        <v>1063.5899999999999</v>
      </c>
      <c r="G252" s="70"/>
      <c r="H252" s="71" t="s">
        <v>17</v>
      </c>
      <c r="I252" s="22"/>
      <c r="J252" s="23"/>
    </row>
    <row r="253" spans="1:10" ht="43.2" x14ac:dyDescent="0.3">
      <c r="A253" s="21" t="str">
        <f ca="1">IF(OR($A253=0,$J253=""),"-",CONCATENATE(#REF!&amp;".",IF(AND(#REF!&gt;=2,$A253&gt;=2),#REF!&amp;".",""),IF(AND(#REF!&gt;=3,$A253&gt;=3),#REF!&amp;".",""),IF(AND(#REF!&gt;=4,$A253&gt;=4),#REF!&amp;".",""),IF($A253="S",#REF!&amp;".","")))</f>
        <v>3.5.5.2.8.</v>
      </c>
      <c r="B253" s="67"/>
      <c r="C253" s="67"/>
      <c r="D253" s="68" t="str">
        <f t="shared" ca="1" si="8"/>
        <v>TRANSPORTE COM CAMINHÃO TANQUE DE TRANSPORTE DE MATERIAL ASFÁLTICO DE 30000 L, EM VIA URBANA PAVIMENTADA, ADICIONAL PARA DMT EXCEDENTE A 30 KM (UNIDADE: TXKM). AF_07/2020</v>
      </c>
      <c r="E253" s="69" t="s">
        <v>141</v>
      </c>
      <c r="F253" s="22">
        <v>8827.7900000000009</v>
      </c>
      <c r="G253" s="70"/>
      <c r="H253" s="71" t="s">
        <v>17</v>
      </c>
      <c r="I253" s="22"/>
      <c r="J253" s="23"/>
    </row>
    <row r="254" spans="1:10" ht="28.8" x14ac:dyDescent="0.3">
      <c r="A254" s="21" t="str">
        <f ca="1">IF(OR($A254=0,$J254=""),"-",CONCATENATE(#REF!&amp;".",IF(AND(#REF!&gt;=2,$A254&gt;=2),#REF!&amp;".",""),IF(AND(#REF!&gt;=3,$A254&gt;=3),#REF!&amp;".",""),IF(AND(#REF!&gt;=4,$A254&gt;=4),#REF!&amp;".",""),IF($A254="S",#REF!&amp;".","")))</f>
        <v>3.5.5.2.9.</v>
      </c>
      <c r="B254" s="67"/>
      <c r="C254" s="67"/>
      <c r="D254" s="68" t="str">
        <f t="shared" ca="1" si="8"/>
        <v>EXECUÇÃO DE PAVIMENTO COM APLICAÇÃO DE CONCRETO BETUMINOSO USINADO A QUENTE (CBUQ)</v>
      </c>
      <c r="E254" s="69" t="s">
        <v>142</v>
      </c>
      <c r="F254" s="22">
        <v>227.55</v>
      </c>
      <c r="G254" s="70"/>
      <c r="H254" s="71" t="s">
        <v>17</v>
      </c>
      <c r="I254" s="22"/>
      <c r="J254" s="23"/>
    </row>
    <row r="255" spans="1:10" ht="28.8" x14ac:dyDescent="0.3">
      <c r="A255" s="21" t="str">
        <f ca="1">IF(OR($A255=0,$J255=""),"-",CONCATENATE(#REF!&amp;".",IF(AND(#REF!&gt;=2,$A255&gt;=2),#REF!&amp;".",""),IF(AND(#REF!&gt;=3,$A255&gt;=3),#REF!&amp;".",""),IF(AND(#REF!&gt;=4,$A255&gt;=4),#REF!&amp;".",""),IF($A255="S",#REF!&amp;".","")))</f>
        <v>3.5.5.2.10.</v>
      </c>
      <c r="B255" s="67"/>
      <c r="C255" s="67"/>
      <c r="D255" s="68" t="str">
        <f t="shared" ca="1" si="8"/>
        <v>TRANSPORTE COM CAMINHÃO BASCULANTE DE 10 M³, EM VIA URBANA PAVIMENTADA, DMT ATÉ 30 KM (UNIDADE: TXKM). AF_07/2020</v>
      </c>
      <c r="E255" s="69" t="s">
        <v>141</v>
      </c>
      <c r="F255" s="22">
        <v>11523.37</v>
      </c>
      <c r="G255" s="70"/>
      <c r="H255" s="71" t="s">
        <v>17</v>
      </c>
      <c r="I255" s="22"/>
      <c r="J255" s="23"/>
    </row>
    <row r="256" spans="1:10" x14ac:dyDescent="0.3">
      <c r="A256" s="52" t="str">
        <f ca="1">IF(OR($A256=0,$J256=""),"-",CONCATENATE(#REF!&amp;".",IF(AND(#REF!&gt;=2,$A256&gt;=2),#REF!&amp;".",""),IF(AND(#REF!&gt;=3,$A256&gt;=3),#REF!&amp;".",""),IF(AND(#REF!&gt;=4,$A256&gt;=4),#REF!&amp;".",""),IF($A256="S",#REF!&amp;".","")))</f>
        <v>3.5.5.3.</v>
      </c>
      <c r="B256" s="53"/>
      <c r="C256" s="54"/>
      <c r="D256" s="55" t="s">
        <v>63</v>
      </c>
      <c r="E256" s="56" t="s">
        <v>19</v>
      </c>
      <c r="F256" s="57">
        <v>0</v>
      </c>
      <c r="G256" s="58"/>
      <c r="H256" s="59"/>
      <c r="I256" s="57"/>
      <c r="J256" s="60"/>
    </row>
    <row r="257" spans="1:10" ht="28.8" x14ac:dyDescent="0.3">
      <c r="A257" s="21" t="str">
        <f ca="1">IF(OR($A257=0,$J257=""),"-",CONCATENATE(#REF!&amp;".",IF(AND(#REF!&gt;=2,$A257&gt;=2),#REF!&amp;".",""),IF(AND(#REF!&gt;=3,$A257&gt;=3),#REF!&amp;".",""),IF(AND(#REF!&gt;=4,$A257&gt;=4),#REF!&amp;".",""),IF($A257="S",#REF!&amp;".","")))</f>
        <v>3.5.5.3.1.</v>
      </c>
      <c r="B257" s="67"/>
      <c r="C257" s="67"/>
      <c r="D257" s="68" t="str">
        <f t="shared" ca="1" si="8"/>
        <v>EMULSAO ASFALTICA CATIONICA RR-2C PARA USO EM PAVIMENTACAO ASFALTICA</v>
      </c>
      <c r="E257" s="69" t="s">
        <v>139</v>
      </c>
      <c r="F257" s="22">
        <v>3413.32</v>
      </c>
      <c r="G257" s="70"/>
      <c r="H257" s="71" t="s">
        <v>35</v>
      </c>
      <c r="I257" s="22"/>
      <c r="J257" s="23"/>
    </row>
    <row r="258" spans="1:10" ht="43.2" x14ac:dyDescent="0.3">
      <c r="A258" s="21" t="str">
        <f ca="1">IF(OR($A258=0,$J258=""),"-",CONCATENATE(#REF!&amp;".",IF(AND(#REF!&gt;=2,$A258&gt;=2),#REF!&amp;".",""),IF(AND(#REF!&gt;=3,$A258&gt;=3),#REF!&amp;".",""),IF(AND(#REF!&gt;=4,$A258&gt;=4),#REF!&amp;".",""),IF($A258="S",#REF!&amp;".","")))</f>
        <v>3.5.5.3.2.</v>
      </c>
      <c r="B258" s="67"/>
      <c r="C258" s="67"/>
      <c r="D258" s="68" t="str">
        <f t="shared" ca="1" si="8"/>
        <v>TRANSPORTE COM CAMINHÃO TANQUE DE TRANSPORTE DE MATERIAL ASFÁLTICO DE 30000 L, EM VIA URBANA PAVIMENTADA, DMT ATÉ 30KM (UNIDADE: TXKM). AF_07/2020</v>
      </c>
      <c r="E258" s="69" t="s">
        <v>141</v>
      </c>
      <c r="F258" s="22">
        <v>102.4</v>
      </c>
      <c r="G258" s="70"/>
      <c r="H258" s="71" t="s">
        <v>17</v>
      </c>
      <c r="I258" s="22"/>
      <c r="J258" s="23"/>
    </row>
    <row r="259" spans="1:10" ht="43.2" x14ac:dyDescent="0.3">
      <c r="A259" s="21" t="str">
        <f ca="1">IF(OR($A259=0,$J259=""),"-",CONCATENATE(#REF!&amp;".",IF(AND(#REF!&gt;=2,$A259&gt;=2),#REF!&amp;".",""),IF(AND(#REF!&gt;=3,$A259&gt;=3),#REF!&amp;".",""),IF(AND(#REF!&gt;=4,$A259&gt;=4),#REF!&amp;".",""),IF($A259="S",#REF!&amp;".","")))</f>
        <v>3.5.5.3.3.</v>
      </c>
      <c r="B259" s="67"/>
      <c r="C259" s="67"/>
      <c r="D259" s="68" t="str">
        <f t="shared" ca="1" si="8"/>
        <v>TRANSPORTE COM CAMINHÃO TANQUE DE TRANSPORTE DE MATERIAL ASFÁLTICO DE 30000 L, EM VIA URBANA PAVIMENTADA, ADICIONAL PARA DMT EXCEDENTE A 30 KM (UNIDADE: TXKM). AF_07/2020</v>
      </c>
      <c r="E259" s="69" t="s">
        <v>141</v>
      </c>
      <c r="F259" s="22">
        <v>849.92</v>
      </c>
      <c r="G259" s="70"/>
      <c r="H259" s="71" t="s">
        <v>17</v>
      </c>
      <c r="I259" s="22"/>
      <c r="J259" s="23"/>
    </row>
    <row r="260" spans="1:10" ht="43.2" x14ac:dyDescent="0.3">
      <c r="A260" s="21" t="str">
        <f ca="1">IF(OR($A260=0,$J260=""),"-",CONCATENATE(#REF!&amp;".",IF(AND(#REF!&gt;=2,$A260&gt;=2),#REF!&amp;".",""),IF(AND(#REF!&gt;=3,$A260&gt;=3),#REF!&amp;".",""),IF(AND(#REF!&gt;=4,$A260&gt;=4),#REF!&amp;".",""),IF($A260="S",#REF!&amp;".","")))</f>
        <v>3.5.5.3.4.</v>
      </c>
      <c r="B260" s="67"/>
      <c r="C260" s="67"/>
      <c r="D260" s="68" t="str">
        <f t="shared" ca="1" si="8"/>
        <v>TRANSPORTE COM CAMINHÃO TANQUE DE TRANSPORTE DE MATERIAL ASFÁLTICO DE 30000 L, EM VIA URBANA PAVIMENTADA, DMT ATÉ 30KM (UNIDADE: TXKM). AF_07/2020</v>
      </c>
      <c r="E260" s="69" t="s">
        <v>141</v>
      </c>
      <c r="F260" s="22">
        <v>72.02</v>
      </c>
      <c r="G260" s="70"/>
      <c r="H260" s="71" t="s">
        <v>17</v>
      </c>
      <c r="I260" s="22"/>
      <c r="J260" s="23"/>
    </row>
    <row r="261" spans="1:10" ht="28.8" x14ac:dyDescent="0.3">
      <c r="A261" s="21" t="str">
        <f ca="1">IF(OR($A261=0,$J261=""),"-",CONCATENATE(#REF!&amp;".",IF(AND(#REF!&gt;=2,$A261&gt;=2),#REF!&amp;".",""),IF(AND(#REF!&gt;=3,$A261&gt;=3),#REF!&amp;".",""),IF(AND(#REF!&gt;=4,$A261&gt;=4),#REF!&amp;".",""),IF($A261="S",#REF!&amp;".","")))</f>
        <v>3.5.5.3.5.</v>
      </c>
      <c r="B261" s="67"/>
      <c r="C261" s="67"/>
      <c r="D261" s="68" t="str">
        <f t="shared" ca="1" si="8"/>
        <v>EXECUÇÃO DE PINTURA DE LIGAÇÃO COM EMULSÃO ASFÁLTICA RR-2C. AF_11/2019 MATERIAL NÃO INCLUSO</v>
      </c>
      <c r="E261" s="69" t="s">
        <v>132</v>
      </c>
      <c r="F261" s="22">
        <v>7585.16</v>
      </c>
      <c r="G261" s="70"/>
      <c r="H261" s="71" t="s">
        <v>17</v>
      </c>
      <c r="I261" s="22"/>
      <c r="J261" s="23"/>
    </row>
    <row r="262" spans="1:10" ht="43.2" x14ac:dyDescent="0.3">
      <c r="A262" s="21" t="str">
        <f ca="1">IF(OR($A262=0,$J262=""),"-",CONCATENATE(#REF!&amp;".",IF(AND(#REF!&gt;=2,$A262&gt;=2),#REF!&amp;".",""),IF(AND(#REF!&gt;=3,$A262&gt;=3),#REF!&amp;".",""),IF(AND(#REF!&gt;=4,$A262&gt;=4),#REF!&amp;".",""),IF($A262="S",#REF!&amp;".","")))</f>
        <v>3.5.5.3.6.</v>
      </c>
      <c r="B262" s="67"/>
      <c r="C262" s="67"/>
      <c r="D262" s="68" t="str">
        <f t="shared" ca="1" si="8"/>
        <v>CIMENTO ASFÁLTICO DE PETRÓLEO (CAP 50/70) PARA FABRICAÇÃO DE CONCRETO BETUMINOSO USINADO A QUENTE (CBUQ), EXCLUSIVE TRANSPORTE</v>
      </c>
      <c r="E262" s="69" t="s">
        <v>140</v>
      </c>
      <c r="F262" s="22">
        <v>32.770000000000003</v>
      </c>
      <c r="G262" s="70"/>
      <c r="H262" s="71" t="s">
        <v>35</v>
      </c>
      <c r="I262" s="22"/>
      <c r="J262" s="23"/>
    </row>
    <row r="263" spans="1:10" ht="43.2" x14ac:dyDescent="0.3">
      <c r="A263" s="21" t="str">
        <f ca="1">IF(OR($A263=0,$J263=""),"-",CONCATENATE(#REF!&amp;".",IF(AND(#REF!&gt;=2,$A263&gt;=2),#REF!&amp;".",""),IF(AND(#REF!&gt;=3,$A263&gt;=3),#REF!&amp;".",""),IF(AND(#REF!&gt;=4,$A263&gt;=4),#REF!&amp;".",""),IF($A263="S",#REF!&amp;".","")))</f>
        <v>3.5.5.3.7.</v>
      </c>
      <c r="B263" s="67"/>
      <c r="C263" s="67"/>
      <c r="D263" s="68" t="str">
        <f t="shared" ca="1" si="8"/>
        <v>TRANSPORTE COM CAMINHÃO TANQUE DE TRANSPORTE DE MATERIAL ASFÁLTICO DE 30000 L, EM VIA URBANA PAVIMENTADA, DMT ATÉ 30KM (UNIDADE: TXKM). AF_07/2020</v>
      </c>
      <c r="E263" s="69" t="s">
        <v>141</v>
      </c>
      <c r="F263" s="22">
        <v>1085.44</v>
      </c>
      <c r="G263" s="70"/>
      <c r="H263" s="71" t="s">
        <v>17</v>
      </c>
      <c r="I263" s="22"/>
      <c r="J263" s="23"/>
    </row>
    <row r="264" spans="1:10" ht="43.2" x14ac:dyDescent="0.3">
      <c r="A264" s="21" t="str">
        <f ca="1">IF(OR($A264=0,$J264=""),"-",CONCATENATE(#REF!&amp;".",IF(AND(#REF!&gt;=2,$A264&gt;=2),#REF!&amp;".",""),IF(AND(#REF!&gt;=3,$A264&gt;=3),#REF!&amp;".",""),IF(AND(#REF!&gt;=4,$A264&gt;=4),#REF!&amp;".",""),IF($A264="S",#REF!&amp;".","")))</f>
        <v>3.5.5.3.8.</v>
      </c>
      <c r="B264" s="67"/>
      <c r="C264" s="67"/>
      <c r="D264" s="68" t="str">
        <f t="shared" ca="1" si="8"/>
        <v>TRANSPORTE COM CAMINHÃO TANQUE DE TRANSPORTE DE MATERIAL ASFÁLTICO DE 30000 L, EM VIA URBANA PAVIMENTADA, ADICIONAL PARA DMT EXCEDENTE A 30 KM (UNIDADE: TXKM). AF_07/2020</v>
      </c>
      <c r="E264" s="69" t="s">
        <v>141</v>
      </c>
      <c r="F264" s="22">
        <v>9009.1200000000008</v>
      </c>
      <c r="G264" s="70"/>
      <c r="H264" s="71" t="s">
        <v>17</v>
      </c>
      <c r="I264" s="22"/>
      <c r="J264" s="23"/>
    </row>
    <row r="265" spans="1:10" ht="28.8" x14ac:dyDescent="0.3">
      <c r="A265" s="21" t="str">
        <f ca="1">IF(OR($A265=0,$J265=""),"-",CONCATENATE(#REF!&amp;".",IF(AND(#REF!&gt;=2,$A265&gt;=2),#REF!&amp;".",""),IF(AND(#REF!&gt;=3,$A265&gt;=3),#REF!&amp;".",""),IF(AND(#REF!&gt;=4,$A265&gt;=4),#REF!&amp;".",""),IF($A265="S",#REF!&amp;".","")))</f>
        <v>3.5.5.3.9.</v>
      </c>
      <c r="B265" s="67"/>
      <c r="C265" s="67"/>
      <c r="D265" s="68" t="str">
        <f t="shared" ca="1" si="8"/>
        <v>EXECUÇÃO DE PAVIMENTO COM APLICAÇÃO DE CONCRETO BETUMINOSO USINADO A QUENTE (CBUQ)</v>
      </c>
      <c r="E265" s="69" t="s">
        <v>142</v>
      </c>
      <c r="F265" s="22">
        <v>227.55</v>
      </c>
      <c r="G265" s="70"/>
      <c r="H265" s="71" t="s">
        <v>17</v>
      </c>
      <c r="I265" s="22"/>
      <c r="J265" s="23"/>
    </row>
    <row r="266" spans="1:10" ht="28.8" x14ac:dyDescent="0.3">
      <c r="A266" s="21" t="str">
        <f ca="1">IF(OR($A266=0,$J266=""),"-",CONCATENATE(#REF!&amp;".",IF(AND(#REF!&gt;=2,$A266&gt;=2),#REF!&amp;".",""),IF(AND(#REF!&gt;=3,$A266&gt;=3),#REF!&amp;".",""),IF(AND(#REF!&gt;=4,$A266&gt;=4),#REF!&amp;".",""),IF($A266="S",#REF!&amp;".","")))</f>
        <v>3.5.5.3.10.</v>
      </c>
      <c r="B266" s="67"/>
      <c r="C266" s="67"/>
      <c r="D266" s="68" t="str">
        <f t="shared" ca="1" si="8"/>
        <v>TRANSPORTE COM CAMINHÃO BASCULANTE DE 10 M³, EM VIA URBANA PAVIMENTADA, DMT ATÉ 30 KM (UNIDADE: TXKM). AF_07/2020</v>
      </c>
      <c r="E266" s="69" t="s">
        <v>141</v>
      </c>
      <c r="F266" s="22">
        <v>11523.37</v>
      </c>
      <c r="G266" s="70"/>
      <c r="H266" s="71" t="s">
        <v>17</v>
      </c>
      <c r="I266" s="22"/>
      <c r="J266" s="23"/>
    </row>
    <row r="267" spans="1:10" x14ac:dyDescent="0.3">
      <c r="A267" s="52" t="str">
        <f ca="1">IF(OR($A267=0,$J267=""),"-",CONCATENATE(#REF!&amp;".",IF(AND(#REF!&gt;=2,$A267&gt;=2),#REF!&amp;".",""),IF(AND(#REF!&gt;=3,$A267&gt;=3),#REF!&amp;".",""),IF(AND(#REF!&gt;=4,$A267&gt;=4),#REF!&amp;".",""),IF($A267="S",#REF!&amp;".","")))</f>
        <v>3.6.</v>
      </c>
      <c r="B267" s="53"/>
      <c r="C267" s="54"/>
      <c r="D267" s="55" t="s">
        <v>64</v>
      </c>
      <c r="E267" s="56" t="s">
        <v>19</v>
      </c>
      <c r="F267" s="57">
        <v>0</v>
      </c>
      <c r="G267" s="58"/>
      <c r="H267" s="59"/>
      <c r="I267" s="57"/>
      <c r="J267" s="60"/>
    </row>
    <row r="268" spans="1:10" x14ac:dyDescent="0.3">
      <c r="A268" s="52" t="str">
        <f ca="1">IF(OR($A268=0,$J268=""),"-",CONCATENATE(#REF!&amp;".",IF(AND(#REF!&gt;=2,$A268&gt;=2),#REF!&amp;".",""),IF(AND(#REF!&gt;=3,$A268&gt;=3),#REF!&amp;".",""),IF(AND(#REF!&gt;=4,$A268&gt;=4),#REF!&amp;".",""),IF($A268="S",#REF!&amp;".","")))</f>
        <v>3.6.1.</v>
      </c>
      <c r="B268" s="53"/>
      <c r="C268" s="54"/>
      <c r="D268" s="55" t="s">
        <v>65</v>
      </c>
      <c r="E268" s="56" t="s">
        <v>19</v>
      </c>
      <c r="F268" s="57">
        <v>0</v>
      </c>
      <c r="G268" s="58"/>
      <c r="H268" s="59"/>
      <c r="I268" s="57"/>
      <c r="J268" s="60"/>
    </row>
    <row r="269" spans="1:10" x14ac:dyDescent="0.3">
      <c r="A269" s="21" t="str">
        <f ca="1">IF(OR($A269=0,$J269=""),"-",CONCATENATE(#REF!&amp;".",IF(AND(#REF!&gt;=2,$A269&gt;=2),#REF!&amp;".",""),IF(AND(#REF!&gt;=3,$A269&gt;=3),#REF!&amp;".",""),IF(AND(#REF!&gt;=4,$A269&gt;=4),#REF!&amp;".",""),IF($A269="S",#REF!&amp;".","")))</f>
        <v>3.6.1.0.1.</v>
      </c>
      <c r="B269" s="67"/>
      <c r="C269" s="67"/>
      <c r="D269" s="68" t="str">
        <f t="shared" ref="D269:D277" ca="1" si="9">IF($A269="S",REFERENCIA.Descricao,"(digite a descrição aqui)")</f>
        <v>RETIRADA DE MEIO-FIO COM EMPILHAMENTO, SEM REMOÇÃO</v>
      </c>
      <c r="E269" s="69" t="s">
        <v>138</v>
      </c>
      <c r="F269" s="22">
        <v>31.2</v>
      </c>
      <c r="G269" s="70"/>
      <c r="H269" s="71" t="s">
        <v>17</v>
      </c>
      <c r="I269" s="22"/>
      <c r="J269" s="23"/>
    </row>
    <row r="270" spans="1:10" x14ac:dyDescent="0.3">
      <c r="A270" s="21" t="str">
        <f ca="1">IF(OR($A270=0,$J270=""),"-",CONCATENATE(#REF!&amp;".",IF(AND(#REF!&gt;=2,$A270&gt;=2),#REF!&amp;".",""),IF(AND(#REF!&gt;=3,$A270&gt;=3),#REF!&amp;".",""),IF(AND(#REF!&gt;=4,$A270&gt;=4),#REF!&amp;".",""),IF($A270="S",#REF!&amp;".","")))</f>
        <v>3.6.1.0.2.</v>
      </c>
      <c r="B270" s="67"/>
      <c r="C270" s="67"/>
      <c r="D270" s="68" t="str">
        <f t="shared" ca="1" si="9"/>
        <v>REASSENTAMENTO DE MEIO-FIO</v>
      </c>
      <c r="E270" s="69" t="s">
        <v>138</v>
      </c>
      <c r="F270" s="22">
        <v>31.2</v>
      </c>
      <c r="G270" s="70"/>
      <c r="H270" s="71" t="s">
        <v>17</v>
      </c>
      <c r="I270" s="22"/>
      <c r="J270" s="23"/>
    </row>
    <row r="271" spans="1:10" x14ac:dyDescent="0.3">
      <c r="A271" s="21" t="str">
        <f ca="1">IF(OR($A271=0,$J271=""),"-",CONCATENATE(#REF!&amp;".",IF(AND(#REF!&gt;=2,$A271&gt;=2),#REF!&amp;".",""),IF(AND(#REF!&gt;=3,$A271&gt;=3),#REF!&amp;".",""),IF(AND(#REF!&gt;=4,$A271&gt;=4),#REF!&amp;".",""),IF($A271="S",#REF!&amp;".","")))</f>
        <v>3.6.1.0.3.</v>
      </c>
      <c r="B271" s="67"/>
      <c r="C271" s="67"/>
      <c r="D271" s="68" t="str">
        <f t="shared" ca="1" si="9"/>
        <v>DEMOLIÇÃO DE CONTRAPISO DE CONCRETO SIMPLES - ESPESSURA 12CM</v>
      </c>
      <c r="E271" s="69" t="s">
        <v>132</v>
      </c>
      <c r="F271" s="22">
        <v>35.700000000000003</v>
      </c>
      <c r="G271" s="70"/>
      <c r="H271" s="71" t="s">
        <v>17</v>
      </c>
      <c r="I271" s="22"/>
      <c r="J271" s="23"/>
    </row>
    <row r="272" spans="1:10" ht="57.6" x14ac:dyDescent="0.3">
      <c r="A272" s="21" t="str">
        <f ca="1">IF(OR($A272=0,$J272=""),"-",CONCATENATE(#REF!&amp;".",IF(AND(#REF!&gt;=2,$A272&gt;=2),#REF!&amp;".",""),IF(AND(#REF!&gt;=3,$A272&gt;=3),#REF!&amp;".",""),IF(AND(#REF!&gt;=4,$A272&gt;=4),#REF!&amp;".",""),IF($A272="S",#REF!&amp;".","")))</f>
        <v>3.6.1.0.4.</v>
      </c>
      <c r="B272" s="67"/>
      <c r="C272" s="67"/>
      <c r="D272" s="68" t="str">
        <f ca="1">IF($A272="S",REFERENCIA.Descricao,"(digite a descrição aqui)")</f>
        <v>CARGA, MANOBRA E DESCARGA DE SOLOS E MATERIAIS GRANULARES EM CAMINHÃO BASCULANTE 10 M³ - CARGA COM ESCAVADEIRA HIDRÁULICA (CAÇAMBA DE 1,20 M³ / 155 HP) E DESCARGA LIVRE (UNIDADE: M3). AF_07/2020</v>
      </c>
      <c r="E272" s="69" t="s">
        <v>136</v>
      </c>
      <c r="F272" s="22">
        <v>5.78</v>
      </c>
      <c r="G272" s="70"/>
      <c r="H272" s="71" t="s">
        <v>17</v>
      </c>
      <c r="I272" s="22"/>
      <c r="J272" s="23"/>
    </row>
    <row r="273" spans="1:10" ht="28.8" x14ac:dyDescent="0.3">
      <c r="A273" s="21" t="str">
        <f ca="1">IF(OR($A273=0,$J273=""),"-",CONCATENATE(#REF!&amp;".",IF(AND(#REF!&gt;=2,$A273&gt;=2),#REF!&amp;".",""),IF(AND(#REF!&gt;=3,$A273&gt;=3),#REF!&amp;".",""),IF(AND(#REF!&gt;=4,$A273&gt;=4),#REF!&amp;".",""),IF($A273="S",#REF!&amp;".","")))</f>
        <v>3.6.1.0.5.</v>
      </c>
      <c r="B273" s="67"/>
      <c r="C273" s="67"/>
      <c r="D273" s="68" t="str">
        <f t="shared" ca="1" si="9"/>
        <v>TRANSPORTE COM CAMINHÃO BASCULANTE DE 10 M³, EM VIA URBANA PAVIMENTADA, DMT ATÉ 30 KM (UNIDADE: M3XKM). AF_07/2020</v>
      </c>
      <c r="E273" s="69" t="s">
        <v>137</v>
      </c>
      <c r="F273" s="22">
        <v>20.239999999999998</v>
      </c>
      <c r="G273" s="70"/>
      <c r="H273" s="71" t="s">
        <v>17</v>
      </c>
      <c r="I273" s="22"/>
      <c r="J273" s="23"/>
    </row>
    <row r="274" spans="1:10" ht="28.8" x14ac:dyDescent="0.3">
      <c r="A274" s="21" t="str">
        <f ca="1">IF(OR($A274=0,$J274=""),"-",CONCATENATE(#REF!&amp;".",IF(AND(#REF!&gt;=2,$A274&gt;=2),#REF!&amp;".",""),IF(AND(#REF!&gt;=3,$A274&gt;=3),#REF!&amp;".",""),IF(AND(#REF!&gt;=4,$A274&gt;=4),#REF!&amp;".",""),IF($A274="S",#REF!&amp;".","")))</f>
        <v>3.6.1.0.6.</v>
      </c>
      <c r="B274" s="67"/>
      <c r="C274" s="67"/>
      <c r="D274" s="68" t="str">
        <f t="shared" ca="1" si="9"/>
        <v>LASTRO COM MATERIAL GRANULAR, APLICADO EM PISOS OU LAJES SOBRE SOLO, ESPESSURA DE *5 CM*. AF_08/2017</v>
      </c>
      <c r="E274" s="69" t="s">
        <v>136</v>
      </c>
      <c r="F274" s="22">
        <v>1.79</v>
      </c>
      <c r="G274" s="70"/>
      <c r="H274" s="71" t="s">
        <v>17</v>
      </c>
      <c r="I274" s="22"/>
      <c r="J274" s="23"/>
    </row>
    <row r="275" spans="1:10" ht="57.6" x14ac:dyDescent="0.3">
      <c r="A275" s="21" t="str">
        <f ca="1">IF(OR($A275=0,$J275=""),"-",CONCATENATE(#REF!&amp;".",IF(AND(#REF!&gt;=2,$A275&gt;=2),#REF!&amp;".",""),IF(AND(#REF!&gt;=3,$A275&gt;=3),#REF!&amp;".",""),IF(AND(#REF!&gt;=4,$A275&gt;=4),#REF!&amp;".",""),IF($A275="S",#REF!&amp;".","")))</f>
        <v>3.6.1.0.7.</v>
      </c>
      <c r="B275" s="67"/>
      <c r="C275" s="67"/>
      <c r="D275" s="68" t="str">
        <f ca="1">IF($A275="S",REFERENCIA.Descricao,"(digite a descrição aqui)")</f>
        <v>CARGA, MANOBRA E DESCARGA DE SOLOS E MATERIAIS GRANULARES EM CAMINHÃO BASCULANTE 10 M³ - CARGA COM ESCAVADEIRA HIDRÁULICA (CAÇAMBA DE 1,20 M³ / 155 HP) E DESCARGA LIVRE (UNIDADE: M3). AF_07/2020</v>
      </c>
      <c r="E275" s="69" t="s">
        <v>136</v>
      </c>
      <c r="F275" s="22">
        <v>2.41</v>
      </c>
      <c r="G275" s="70"/>
      <c r="H275" s="71" t="s">
        <v>17</v>
      </c>
      <c r="I275" s="22"/>
      <c r="J275" s="23"/>
    </row>
    <row r="276" spans="1:10" ht="28.8" x14ac:dyDescent="0.3">
      <c r="A276" s="21" t="str">
        <f ca="1">IF(OR($A276=0,$J276=""),"-",CONCATENATE(#REF!&amp;".",IF(AND(#REF!&gt;=2,$A276&gt;=2),#REF!&amp;".",""),IF(AND(#REF!&gt;=3,$A276&gt;=3),#REF!&amp;".",""),IF(AND(#REF!&gt;=4,$A276&gt;=4),#REF!&amp;".",""),IF($A276="S",#REF!&amp;".","")))</f>
        <v>3.6.1.0.8.</v>
      </c>
      <c r="B276" s="67"/>
      <c r="C276" s="67"/>
      <c r="D276" s="68" t="str">
        <f t="shared" ca="1" si="9"/>
        <v>TRANSPORTE COM CAMINHÃO BASCULANTE DE 10 M³, EM VIA URBANA PAVIMENTADA, DMT ATÉ 30 KM (UNIDADE: M3XKM). AF_07/2020</v>
      </c>
      <c r="E276" s="69" t="s">
        <v>137</v>
      </c>
      <c r="F276" s="22">
        <v>44.35</v>
      </c>
      <c r="G276" s="70"/>
      <c r="H276" s="71" t="s">
        <v>17</v>
      </c>
      <c r="I276" s="22"/>
      <c r="J276" s="23"/>
    </row>
    <row r="277" spans="1:10" ht="43.2" x14ac:dyDescent="0.3">
      <c r="A277" s="21" t="str">
        <f ca="1">IF(OR($A277=0,$J277=""),"-",CONCATENATE(#REF!&amp;".",IF(AND(#REF!&gt;=2,$A277&gt;=2),#REF!&amp;".",""),IF(AND(#REF!&gt;=3,$A277&gt;=3),#REF!&amp;".",""),IF(AND(#REF!&gt;=4,$A277&gt;=4),#REF!&amp;".",""),IF($A277="S",#REF!&amp;".","")))</f>
        <v>3.6.1.0.9.</v>
      </c>
      <c r="B277" s="67"/>
      <c r="C277" s="67"/>
      <c r="D277" s="68" t="str">
        <f t="shared" ca="1" si="9"/>
        <v>EXECUÇÃO DE PASSEIO (CALÇADA) OU PISO DE CONCRETO COM CONCRETO MOLDADO IN LOCO, USINADO C20, ACABAMENTO CONVENCIONAL, NÃO ARMADO. AF_08/2022</v>
      </c>
      <c r="E277" s="69" t="s">
        <v>136</v>
      </c>
      <c r="F277" s="22">
        <v>2.5</v>
      </c>
      <c r="G277" s="70"/>
      <c r="H277" s="71" t="s">
        <v>17</v>
      </c>
      <c r="I277" s="22"/>
      <c r="J277" s="23"/>
    </row>
    <row r="278" spans="1:10" x14ac:dyDescent="0.3">
      <c r="A278" s="52" t="str">
        <f ca="1">IF(OR($A278=0,$J278=""),"-",CONCATENATE(#REF!&amp;".",IF(AND(#REF!&gt;=2,$A278&gt;=2),#REF!&amp;".",""),IF(AND(#REF!&gt;=3,$A278&gt;=3),#REF!&amp;".",""),IF(AND(#REF!&gt;=4,$A278&gt;=4),#REF!&amp;".",""),IF($A278="S",#REF!&amp;".","")))</f>
        <v>3.6.2.</v>
      </c>
      <c r="B278" s="53"/>
      <c r="C278" s="54"/>
      <c r="D278" s="55" t="s">
        <v>66</v>
      </c>
      <c r="E278" s="56" t="s">
        <v>19</v>
      </c>
      <c r="F278" s="57">
        <v>0</v>
      </c>
      <c r="G278" s="58"/>
      <c r="H278" s="59"/>
      <c r="I278" s="57"/>
      <c r="J278" s="60"/>
    </row>
    <row r="279" spans="1:10" x14ac:dyDescent="0.3">
      <c r="A279" s="21" t="str">
        <f ca="1">IF(OR($A279=0,$J279=""),"-",CONCATENATE(#REF!&amp;".",IF(AND(#REF!&gt;=2,$A279&gt;=2),#REF!&amp;".",""),IF(AND(#REF!&gt;=3,$A279&gt;=3),#REF!&amp;".",""),IF(AND(#REF!&gt;=4,$A279&gt;=4),#REF!&amp;".",""),IF($A279="S",#REF!&amp;".","")))</f>
        <v>3.6.2.0.1.</v>
      </c>
      <c r="B279" s="67"/>
      <c r="C279" s="67"/>
      <c r="D279" s="68" t="str">
        <f ca="1">IF($A279="S",REFERENCIA.Descricao,"(digite a descrição aqui)")</f>
        <v>EXECUÇÃO DE CORTE EM PAVIMENTOS (CONCRETO OU CBUQ)</v>
      </c>
      <c r="E279" s="69" t="s">
        <v>138</v>
      </c>
      <c r="F279" s="22">
        <v>8</v>
      </c>
      <c r="G279" s="70"/>
      <c r="H279" s="71" t="s">
        <v>17</v>
      </c>
      <c r="I279" s="22"/>
      <c r="J279" s="23"/>
    </row>
    <row r="280" spans="1:10" ht="28.8" x14ac:dyDescent="0.3">
      <c r="A280" s="21" t="str">
        <f ca="1">IF(OR($A280=0,$J280=""),"-",CONCATENATE(#REF!&amp;".",IF(AND(#REF!&gt;=2,$A280&gt;=2),#REF!&amp;".",""),IF(AND(#REF!&gt;=3,$A280&gt;=3),#REF!&amp;".",""),IF(AND(#REF!&gt;=4,$A280&gt;=4),#REF!&amp;".",""),IF($A280="S",#REF!&amp;".","")))</f>
        <v>3.6.2.0.2.</v>
      </c>
      <c r="B280" s="67"/>
      <c r="C280" s="67"/>
      <c r="D280" s="68" t="str">
        <f ca="1">IF($A280="S",REFERENCIA.Descricao,"(digite a descrição aqui)")</f>
        <v>TRANSPORTE COM CAMINHÃO BASCULANTE DE 10 M³, EM VIA URBANA PAVIMENTADA, DMT ATÉ 30 KM (UNIDADE: M3XKM). AF_07/2020</v>
      </c>
      <c r="E280" s="69" t="s">
        <v>137</v>
      </c>
      <c r="F280" s="22">
        <v>0.27</v>
      </c>
      <c r="G280" s="70"/>
      <c r="H280" s="71" t="s">
        <v>17</v>
      </c>
      <c r="I280" s="22"/>
      <c r="J280" s="23"/>
    </row>
    <row r="281" spans="1:10" ht="28.8" x14ac:dyDescent="0.3">
      <c r="A281" s="21" t="str">
        <f ca="1">IF(OR($A281=0,$J281=""),"-",CONCATENATE(#REF!&amp;".",IF(AND(#REF!&gt;=2,$A281&gt;=2),#REF!&amp;".",""),IF(AND(#REF!&gt;=3,$A281&gt;=3),#REF!&amp;".",""),IF(AND(#REF!&gt;=4,$A281&gt;=4),#REF!&amp;".",""),IF($A281="S",#REF!&amp;".","")))</f>
        <v>3.6.2.0.3.</v>
      </c>
      <c r="B281" s="67"/>
      <c r="C281" s="67"/>
      <c r="D281" s="68" t="str">
        <f ca="1">IF($A281="S",REFERENCIA.Descricao,"(digite a descrição aqui)")</f>
        <v>PISO PODOTÁTIL ALERTA OU DIRECIONAL, 25X25CM, ASSENTADO EM ARGAMASSA</v>
      </c>
      <c r="E281" s="69" t="s">
        <v>134</v>
      </c>
      <c r="F281" s="22">
        <v>5.25</v>
      </c>
      <c r="G281" s="70"/>
      <c r="H281" s="71" t="s">
        <v>17</v>
      </c>
      <c r="I281" s="22"/>
      <c r="J281" s="23"/>
    </row>
    <row r="282" spans="1:10" ht="28.8" x14ac:dyDescent="0.3">
      <c r="A282" s="21" t="str">
        <f ca="1">IF(OR($A282=0,$J282=""),"-",CONCATENATE(#REF!&amp;".",IF(AND(#REF!&gt;=2,$A282&gt;=2),#REF!&amp;".",""),IF(AND(#REF!&gt;=3,$A282&gt;=3),#REF!&amp;".",""),IF(AND(#REF!&gt;=4,$A282&gt;=4),#REF!&amp;".",""),IF($A282="S",#REF!&amp;".","")))</f>
        <v>3.6.2.0.4.</v>
      </c>
      <c r="B282" s="67"/>
      <c r="C282" s="67"/>
      <c r="D282" s="68" t="str">
        <f ca="1">IF($A282="S",REFERENCIA.Descricao,"(digite a descrição aqui)")</f>
        <v>PISO PODOTÁTIL ALERTA OU DIRECIONAL, 25X25CM, ASSENTADO EM ARGAMASSA</v>
      </c>
      <c r="E282" s="69" t="s">
        <v>134</v>
      </c>
      <c r="F282" s="22">
        <v>3.78</v>
      </c>
      <c r="G282" s="70"/>
      <c r="H282" s="71" t="s">
        <v>17</v>
      </c>
      <c r="I282" s="22"/>
      <c r="J282" s="23"/>
    </row>
    <row r="283" spans="1:10" x14ac:dyDescent="0.3">
      <c r="A283" s="52" t="str">
        <f ca="1">IF(OR($A283=0,$J283=""),"-",CONCATENATE(#REF!&amp;".",IF(AND(#REF!&gt;=2,$A283&gt;=2),#REF!&amp;".",""),IF(AND(#REF!&gt;=3,$A283&gt;=3),#REF!&amp;".",""),IF(AND(#REF!&gt;=4,$A283&gt;=4),#REF!&amp;".",""),IF($A283="S",#REF!&amp;".","")))</f>
        <v>3.7.</v>
      </c>
      <c r="B283" s="53"/>
      <c r="C283" s="54"/>
      <c r="D283" s="55" t="s">
        <v>67</v>
      </c>
      <c r="E283" s="56" t="s">
        <v>19</v>
      </c>
      <c r="F283" s="57">
        <v>0</v>
      </c>
      <c r="G283" s="58"/>
      <c r="H283" s="59"/>
      <c r="I283" s="57"/>
      <c r="J283" s="60"/>
    </row>
    <row r="284" spans="1:10" ht="28.8" x14ac:dyDescent="0.3">
      <c r="A284" s="21" t="str">
        <f ca="1">IF(OR($A284=0,$J284=""),"-",CONCATENATE(#REF!&amp;".",IF(AND(#REF!&gt;=2,$A284&gt;=2),#REF!&amp;".",""),IF(AND(#REF!&gt;=3,$A284&gt;=3),#REF!&amp;".",""),IF(AND(#REF!&gt;=4,$A284&gt;=4),#REF!&amp;".",""),IF($A284="S",#REF!&amp;".","")))</f>
        <v>3.7.0.0.1.</v>
      </c>
      <c r="B284" s="67"/>
      <c r="C284" s="67"/>
      <c r="D284" s="68" t="str">
        <f ca="1">IF($A284="S",REFERENCIA.Descricao,"(digite a descrição aqui)")</f>
        <v>PODA EM ALTURA DE ÁRVORE COM DIÂMETRO DE TRONCO MAIOR OU IGUAL A 0,20 M E MENOR QUE 0,40 M.AF_05/2018</v>
      </c>
      <c r="E284" s="69" t="s">
        <v>135</v>
      </c>
      <c r="F284" s="22">
        <v>14</v>
      </c>
      <c r="G284" s="70"/>
      <c r="H284" s="71" t="s">
        <v>17</v>
      </c>
      <c r="I284" s="22"/>
      <c r="J284" s="23"/>
    </row>
    <row r="285" spans="1:10" ht="28.8" x14ac:dyDescent="0.3">
      <c r="A285" s="21" t="str">
        <f ca="1">IF(OR($A285=0,$J285=""),"-",CONCATENATE(#REF!&amp;".",IF(AND(#REF!&gt;=2,$A285&gt;=2),#REF!&amp;".",""),IF(AND(#REF!&gt;=3,$A285&gt;=3),#REF!&amp;".",""),IF(AND(#REF!&gt;=4,$A285&gt;=4),#REF!&amp;".",""),IF($A285="S",#REF!&amp;".","")))</f>
        <v>3.7.0.0.2.</v>
      </c>
      <c r="B285" s="67"/>
      <c r="C285" s="67"/>
      <c r="D285" s="68" t="str">
        <f ca="1">IF($A285="S",REFERENCIA.Descricao,"(digite a descrição aqui)")</f>
        <v>TRANSPORTE COM CAMINHÃO BASCULANTE DE 10 M³, EM VIA URBANA PAVIMENTADA, DMT ATÉ 30 KM (UNIDADE: M3XKM). AF_07/2020</v>
      </c>
      <c r="E285" s="69" t="s">
        <v>137</v>
      </c>
      <c r="F285" s="22">
        <v>53.2</v>
      </c>
      <c r="G285" s="70"/>
      <c r="H285" s="71" t="s">
        <v>17</v>
      </c>
      <c r="I285" s="22"/>
      <c r="J285" s="23"/>
    </row>
    <row r="286" spans="1:10" x14ac:dyDescent="0.3">
      <c r="A286" s="52" t="str">
        <f ca="1">IF(OR($A286=0,$J286=""),"-",CONCATENATE(#REF!&amp;".",IF(AND(#REF!&gt;=2,$A286&gt;=2),#REF!&amp;".",""),IF(AND(#REF!&gt;=3,$A286&gt;=3),#REF!&amp;".",""),IF(AND(#REF!&gt;=4,$A286&gt;=4),#REF!&amp;".",""),IF($A286="S",#REF!&amp;".","")))</f>
        <v>3.8.</v>
      </c>
      <c r="B286" s="53"/>
      <c r="C286" s="54"/>
      <c r="D286" s="55" t="s">
        <v>68</v>
      </c>
      <c r="E286" s="56" t="s">
        <v>19</v>
      </c>
      <c r="F286" s="57">
        <v>0</v>
      </c>
      <c r="G286" s="58"/>
      <c r="H286" s="59"/>
      <c r="I286" s="57"/>
      <c r="J286" s="60"/>
    </row>
    <row r="287" spans="1:10" x14ac:dyDescent="0.3">
      <c r="A287" s="52" t="str">
        <f ca="1">IF(OR($A287=0,$J287=""),"-",CONCATENATE(#REF!&amp;".",IF(AND(#REF!&gt;=2,$A287&gt;=2),#REF!&amp;".",""),IF(AND(#REF!&gt;=3,$A287&gt;=3),#REF!&amp;".",""),IF(AND(#REF!&gt;=4,$A287&gt;=4),#REF!&amp;".",""),IF($A287="S",#REF!&amp;".","")))</f>
        <v>3.8.1.</v>
      </c>
      <c r="B287" s="53"/>
      <c r="C287" s="54"/>
      <c r="D287" s="55" t="s">
        <v>69</v>
      </c>
      <c r="E287" s="56" t="s">
        <v>19</v>
      </c>
      <c r="F287" s="57">
        <v>0</v>
      </c>
      <c r="G287" s="58"/>
      <c r="H287" s="59"/>
      <c r="I287" s="57"/>
      <c r="J287" s="60"/>
    </row>
    <row r="288" spans="1:10" x14ac:dyDescent="0.3">
      <c r="A288" s="52" t="str">
        <f ca="1">IF(OR($A288=0,$J288=""),"-",CONCATENATE(#REF!&amp;".",IF(AND(#REF!&gt;=2,$A288&gt;=2),#REF!&amp;".",""),IF(AND(#REF!&gt;=3,$A288&gt;=3),#REF!&amp;".",""),IF(AND(#REF!&gt;=4,$A288&gt;=4),#REF!&amp;".",""),IF($A288="S",#REF!&amp;".","")))</f>
        <v>3.8.1.1.</v>
      </c>
      <c r="B288" s="53"/>
      <c r="C288" s="54"/>
      <c r="D288" s="55" t="s">
        <v>70</v>
      </c>
      <c r="E288" s="56" t="s">
        <v>19</v>
      </c>
      <c r="F288" s="57">
        <v>0</v>
      </c>
      <c r="G288" s="58"/>
      <c r="H288" s="59"/>
      <c r="I288" s="57"/>
      <c r="J288" s="60"/>
    </row>
    <row r="289" spans="1:10" ht="28.8" x14ac:dyDescent="0.3">
      <c r="A289" s="21" t="str">
        <f ca="1">IF(OR($A289=0,$J289=""),"-",CONCATENATE(#REF!&amp;".",IF(AND(#REF!&gt;=2,$A289&gt;=2),#REF!&amp;".",""),IF(AND(#REF!&gt;=3,$A289&gt;=3),#REF!&amp;".",""),IF(AND(#REF!&gt;=4,$A289&gt;=4),#REF!&amp;".",""),IF($A289="S",#REF!&amp;".","")))</f>
        <v>3.8.1.1.1.</v>
      </c>
      <c r="B289" s="67"/>
      <c r="C289" s="67"/>
      <c r="D289" s="68" t="str">
        <f t="shared" ref="D289:D305" ca="1" si="10">IF($A289="S",REFERENCIA.Descricao,"(digite a descrição aqui)")</f>
        <v>PINTURA DE SETAS E ZEBRADOS COM TERMOPLÁSTICO POR EXTRUSÃO - ESPESSURA DE 3,0 MM</v>
      </c>
      <c r="E289" s="69" t="s">
        <v>143</v>
      </c>
      <c r="F289" s="22">
        <v>109.6</v>
      </c>
      <c r="G289" s="70"/>
      <c r="H289" s="71" t="s">
        <v>17</v>
      </c>
      <c r="I289" s="22"/>
      <c r="J289" s="23"/>
    </row>
    <row r="290" spans="1:10" ht="28.8" x14ac:dyDescent="0.3">
      <c r="A290" s="21" t="str">
        <f ca="1">IF(OR($A290=0,$J290=""),"-",CONCATENATE(#REF!&amp;".",IF(AND(#REF!&gt;=2,$A290&gt;=2),#REF!&amp;".",""),IF(AND(#REF!&gt;=3,$A290&gt;=3),#REF!&amp;".",""),IF(AND(#REF!&gt;=4,$A290&gt;=4),#REF!&amp;".",""),IF($A290="S",#REF!&amp;".","")))</f>
        <v>3.8.1.1.2.</v>
      </c>
      <c r="B290" s="67"/>
      <c r="C290" s="67"/>
      <c r="D290" s="68" t="str">
        <f t="shared" ca="1" si="10"/>
        <v>PINTURA DE SETAS E ZEBRADOS COM TERMOPLÁSTICO POR EXTRUSÃO - ESPESSURA DE 3,0 MM</v>
      </c>
      <c r="E290" s="69" t="s">
        <v>143</v>
      </c>
      <c r="F290" s="22">
        <v>34.61</v>
      </c>
      <c r="G290" s="70"/>
      <c r="H290" s="71" t="s">
        <v>17</v>
      </c>
      <c r="I290" s="22"/>
      <c r="J290" s="23"/>
    </row>
    <row r="291" spans="1:10" ht="28.8" x14ac:dyDescent="0.3">
      <c r="A291" s="21" t="str">
        <f ca="1">IF(OR($A291=0,$J291=""),"-",CONCATENATE(#REF!&amp;".",IF(AND(#REF!&gt;=2,$A291&gt;=2),#REF!&amp;".",""),IF(AND(#REF!&gt;=3,$A291&gt;=3),#REF!&amp;".",""),IF(AND(#REF!&gt;=4,$A291&gt;=4),#REF!&amp;".",""),IF($A291="S",#REF!&amp;".","")))</f>
        <v>3.8.1.1.3.</v>
      </c>
      <c r="B291" s="67"/>
      <c r="C291" s="67"/>
      <c r="D291" s="68" t="str">
        <f ca="1">IF($A291="S",REFERENCIA.Descricao,"(digite a descrição aqui)")</f>
        <v>PINTURA DE SETAS E ZEBRADOS COM TERMOPLÁSTICO POR EXTRUSÃO - ESPESSURA DE 3,0 MM</v>
      </c>
      <c r="E291" s="69" t="s">
        <v>143</v>
      </c>
      <c r="F291" s="22">
        <v>4.9800000000000004</v>
      </c>
      <c r="G291" s="70"/>
      <c r="H291" s="71" t="s">
        <v>17</v>
      </c>
      <c r="I291" s="22"/>
      <c r="J291" s="23"/>
    </row>
    <row r="292" spans="1:10" x14ac:dyDescent="0.3">
      <c r="A292" s="52" t="str">
        <f ca="1">IF(OR($A292=0,$J292=""),"-",CONCATENATE(#REF!&amp;".",IF(AND(#REF!&gt;=2,$A292&gt;=2),#REF!&amp;".",""),IF(AND(#REF!&gt;=3,$A292&gt;=3),#REF!&amp;".",""),IF(AND(#REF!&gt;=4,$A292&gt;=4),#REF!&amp;".",""),IF($A292="S",#REF!&amp;".","")))</f>
        <v>3.8.1.2.</v>
      </c>
      <c r="B292" s="53"/>
      <c r="C292" s="54"/>
      <c r="D292" s="55" t="s">
        <v>71</v>
      </c>
      <c r="E292" s="56" t="s">
        <v>19</v>
      </c>
      <c r="F292" s="57">
        <v>0</v>
      </c>
      <c r="G292" s="58"/>
      <c r="H292" s="59"/>
      <c r="I292" s="57"/>
      <c r="J292" s="60"/>
    </row>
    <row r="293" spans="1:10" ht="28.8" x14ac:dyDescent="0.3">
      <c r="A293" s="21" t="str">
        <f ca="1">IF(OR($A293=0,$J293=""),"-",CONCATENATE(#REF!&amp;".",IF(AND(#REF!&gt;=2,$A293&gt;=2),#REF!&amp;".",""),IF(AND(#REF!&gt;=3,$A293&gt;=3),#REF!&amp;".",""),IF(AND(#REF!&gt;=4,$A293&gt;=4),#REF!&amp;".",""),IF($A293="S",#REF!&amp;".","")))</f>
        <v>3.8.1.2.1.</v>
      </c>
      <c r="B293" s="67"/>
      <c r="C293" s="67"/>
      <c r="D293" s="68" t="str">
        <f t="shared" ca="1" si="10"/>
        <v>PINTURA DE FAIXA COM TERMOPLÁSTICO POR ASPERSÃO - ESPESSURA DE 1,5 MM</v>
      </c>
      <c r="E293" s="69" t="s">
        <v>143</v>
      </c>
      <c r="F293" s="22">
        <v>28.82</v>
      </c>
      <c r="G293" s="70"/>
      <c r="H293" s="71" t="s">
        <v>17</v>
      </c>
      <c r="I293" s="22"/>
      <c r="J293" s="23"/>
    </row>
    <row r="294" spans="1:10" ht="28.8" x14ac:dyDescent="0.3">
      <c r="A294" s="52" t="str">
        <f ca="1">IF(OR($A294=0,$J294=""),"-",CONCATENATE(#REF!&amp;".",IF(AND(#REF!&gt;=2,$A294&gt;=2),#REF!&amp;".",""),IF(AND(#REF!&gt;=3,$A294&gt;=3),#REF!&amp;".",""),IF(AND(#REF!&gt;=4,$A294&gt;=4),#REF!&amp;".",""),IF($A294="S",#REF!&amp;".","")))</f>
        <v>3.8.1.3.</v>
      </c>
      <c r="B294" s="53"/>
      <c r="C294" s="54"/>
      <c r="D294" s="55" t="s">
        <v>72</v>
      </c>
      <c r="E294" s="56" t="s">
        <v>19</v>
      </c>
      <c r="F294" s="57">
        <v>0</v>
      </c>
      <c r="G294" s="58"/>
      <c r="H294" s="59"/>
      <c r="I294" s="57"/>
      <c r="J294" s="60"/>
    </row>
    <row r="295" spans="1:10" ht="28.8" x14ac:dyDescent="0.3">
      <c r="A295" s="21" t="str">
        <f ca="1">IF(OR($A295=0,$J295=""),"-",CONCATENATE(#REF!&amp;".",IF(AND(#REF!&gt;=2,$A295&gt;=2),#REF!&amp;".",""),IF(AND(#REF!&gt;=3,$A295&gt;=3),#REF!&amp;".",""),IF(AND(#REF!&gt;=4,$A295&gt;=4),#REF!&amp;".",""),IF($A295="S",#REF!&amp;".","")))</f>
        <v>3.8.1.3.1.</v>
      </c>
      <c r="B295" s="67"/>
      <c r="C295" s="67"/>
      <c r="D295" s="68" t="str">
        <f t="shared" ca="1" si="10"/>
        <v>PINTURA DE FAIXA COM TERMOPLÁSTICO POR ASPERSÃO - ESPESSURA DE 1,5 MM</v>
      </c>
      <c r="E295" s="69" t="s">
        <v>143</v>
      </c>
      <c r="F295" s="22">
        <v>643.70000000000005</v>
      </c>
      <c r="G295" s="70"/>
      <c r="H295" s="71" t="s">
        <v>17</v>
      </c>
      <c r="I295" s="22"/>
      <c r="J295" s="23"/>
    </row>
    <row r="296" spans="1:10" ht="28.8" x14ac:dyDescent="0.3">
      <c r="A296" s="21" t="str">
        <f ca="1">IF(OR($A296=0,$J296=""),"-",CONCATENATE(#REF!&amp;".",IF(AND(#REF!&gt;=2,$A296&gt;=2),#REF!&amp;".",""),IF(AND(#REF!&gt;=3,$A296&gt;=3),#REF!&amp;".",""),IF(AND(#REF!&gt;=4,$A296&gt;=4),#REF!&amp;".",""),IF($A296="S",#REF!&amp;".","")))</f>
        <v>3.8.1.3.2.</v>
      </c>
      <c r="B296" s="67"/>
      <c r="C296" s="67"/>
      <c r="D296" s="68" t="str">
        <f t="shared" ca="1" si="10"/>
        <v>PINTURA DE FAIXA COM TERMOPLÁSTICO POR ASPERSÃO - ESPESSURA DE 1,5 MM</v>
      </c>
      <c r="E296" s="69" t="s">
        <v>143</v>
      </c>
      <c r="F296" s="22">
        <v>1.87</v>
      </c>
      <c r="G296" s="70"/>
      <c r="H296" s="71" t="s">
        <v>17</v>
      </c>
      <c r="I296" s="22"/>
      <c r="J296" s="23"/>
    </row>
    <row r="297" spans="1:10" x14ac:dyDescent="0.3">
      <c r="A297" s="52" t="str">
        <f ca="1">IF(OR($A297=0,$J297=""),"-",CONCATENATE(#REF!&amp;".",IF(AND(#REF!&gt;=2,$A297&gt;=2),#REF!&amp;".",""),IF(AND(#REF!&gt;=3,$A297&gt;=3),#REF!&amp;".",""),IF(AND(#REF!&gt;=4,$A297&gt;=4),#REF!&amp;".",""),IF($A297="S",#REF!&amp;".","")))</f>
        <v>3.8.1.4.</v>
      </c>
      <c r="B297" s="53"/>
      <c r="C297" s="54"/>
      <c r="D297" s="55" t="s">
        <v>73</v>
      </c>
      <c r="E297" s="56" t="s">
        <v>19</v>
      </c>
      <c r="F297" s="57">
        <v>0</v>
      </c>
      <c r="G297" s="58"/>
      <c r="H297" s="59"/>
      <c r="I297" s="57"/>
      <c r="J297" s="60"/>
    </row>
    <row r="298" spans="1:10" ht="28.8" x14ac:dyDescent="0.3">
      <c r="A298" s="21" t="str">
        <f ca="1">IF(OR($A298=0,$J298=""),"-",CONCATENATE(#REF!&amp;".",IF(AND(#REF!&gt;=2,$A298&gt;=2),#REF!&amp;".",""),IF(AND(#REF!&gt;=3,$A298&gt;=3),#REF!&amp;".",""),IF(AND(#REF!&gt;=4,$A298&gt;=4),#REF!&amp;".",""),IF($A298="S",#REF!&amp;".","")))</f>
        <v>3.8.1.4.1.</v>
      </c>
      <c r="B298" s="67"/>
      <c r="C298" s="67"/>
      <c r="D298" s="68" t="str">
        <f t="shared" ca="1" si="10"/>
        <v>PINTURA DE FAIXA COM TERMOPLÁSTICO POR ASPERSÃO - ESPESSURA DE 1,5 MM</v>
      </c>
      <c r="E298" s="69" t="s">
        <v>143</v>
      </c>
      <c r="F298" s="22">
        <v>8.9600000000000009</v>
      </c>
      <c r="G298" s="70"/>
      <c r="H298" s="71" t="s">
        <v>17</v>
      </c>
      <c r="I298" s="22"/>
      <c r="J298" s="23"/>
    </row>
    <row r="299" spans="1:10" ht="28.8" x14ac:dyDescent="0.3">
      <c r="A299" s="21" t="str">
        <f ca="1">IF(OR($A299=0,$J299=""),"-",CONCATENATE(#REF!&amp;".",IF(AND(#REF!&gt;=2,$A299&gt;=2),#REF!&amp;".",""),IF(AND(#REF!&gt;=3,$A299&gt;=3),#REF!&amp;".",""),IF(AND(#REF!&gt;=4,$A299&gt;=4),#REF!&amp;".",""),IF($A299="S",#REF!&amp;".","")))</f>
        <v>3.8.1.4.2.</v>
      </c>
      <c r="B299" s="67"/>
      <c r="C299" s="67"/>
      <c r="D299" s="68" t="str">
        <f t="shared" ca="1" si="10"/>
        <v>PINTURA DE FAIXA COM TERMOPLÁSTICO POR ASPERSÃO - ESPESSURA DE 1,5 MM</v>
      </c>
      <c r="E299" s="69" t="s">
        <v>143</v>
      </c>
      <c r="F299" s="22">
        <v>2.5099999999999998</v>
      </c>
      <c r="G299" s="70"/>
      <c r="H299" s="71" t="s">
        <v>17</v>
      </c>
      <c r="I299" s="22"/>
      <c r="J299" s="23"/>
    </row>
    <row r="300" spans="1:10" ht="28.8" x14ac:dyDescent="0.3">
      <c r="A300" s="21" t="str">
        <f ca="1">IF(OR($A300=0,$J300=""),"-",CONCATENATE(#REF!&amp;".",IF(AND(#REF!&gt;=2,$A300&gt;=2),#REF!&amp;".",""),IF(AND(#REF!&gt;=3,$A300&gt;=3),#REF!&amp;".",""),IF(AND(#REF!&gt;=4,$A300&gt;=4),#REF!&amp;".",""),IF($A300="S",#REF!&amp;".","")))</f>
        <v>3.8.1.4.3.</v>
      </c>
      <c r="B300" s="67"/>
      <c r="C300" s="67"/>
      <c r="D300" s="68" t="str">
        <f t="shared" ca="1" si="10"/>
        <v>PINTURA DE FAIXA COM TERMOPLÁSTICO POR ASPERSÃO - ESPESSURA DE 1,5 MM</v>
      </c>
      <c r="E300" s="69" t="s">
        <v>143</v>
      </c>
      <c r="F300" s="22">
        <v>2.5</v>
      </c>
      <c r="G300" s="70"/>
      <c r="H300" s="71" t="s">
        <v>17</v>
      </c>
      <c r="I300" s="22"/>
      <c r="J300" s="23"/>
    </row>
    <row r="301" spans="1:10" ht="28.8" x14ac:dyDescent="0.3">
      <c r="A301" s="21" t="str">
        <f ca="1">IF(OR($A301=0,$J301=""),"-",CONCATENATE(#REF!&amp;".",IF(AND(#REF!&gt;=2,$A301&gt;=2),#REF!&amp;".",""),IF(AND(#REF!&gt;=3,$A301&gt;=3),#REF!&amp;".",""),IF(AND(#REF!&gt;=4,$A301&gt;=4),#REF!&amp;".",""),IF($A301="S",#REF!&amp;".","")))</f>
        <v>3.8.1.4.4.</v>
      </c>
      <c r="B301" s="67"/>
      <c r="C301" s="67"/>
      <c r="D301" s="68" t="str">
        <f t="shared" ca="1" si="10"/>
        <v>PINTURA DE FAIXA COM TERMOPLÁSTICO POR ASPERSÃO - ESPESSURA DE 1,5 MM</v>
      </c>
      <c r="E301" s="69" t="s">
        <v>143</v>
      </c>
      <c r="F301" s="22">
        <v>56.02</v>
      </c>
      <c r="G301" s="70"/>
      <c r="H301" s="71" t="s">
        <v>17</v>
      </c>
      <c r="I301" s="22"/>
      <c r="J301" s="23"/>
    </row>
    <row r="302" spans="1:10" x14ac:dyDescent="0.3">
      <c r="A302" s="52" t="str">
        <f ca="1">IF(OR($A302=0,$J302=""),"-",CONCATENATE(#REF!&amp;".",IF(AND(#REF!&gt;=2,$A302&gt;=2),#REF!&amp;".",""),IF(AND(#REF!&gt;=3,$A302&gt;=3),#REF!&amp;".",""),IF(AND(#REF!&gt;=4,$A302&gt;=4),#REF!&amp;".",""),IF($A302="S",#REF!&amp;".","")))</f>
        <v>3.8.1.5.</v>
      </c>
      <c r="B302" s="53"/>
      <c r="C302" s="54"/>
      <c r="D302" s="55" t="s">
        <v>74</v>
      </c>
      <c r="E302" s="56" t="s">
        <v>19</v>
      </c>
      <c r="F302" s="57">
        <v>0</v>
      </c>
      <c r="G302" s="58"/>
      <c r="H302" s="59"/>
      <c r="I302" s="57"/>
      <c r="J302" s="60"/>
    </row>
    <row r="303" spans="1:10" x14ac:dyDescent="0.3">
      <c r="A303" s="21" t="str">
        <f ca="1">IF(OR($A303=0,$J303=""),"-",CONCATENATE(#REF!&amp;".",IF(AND(#REF!&gt;=2,$A303&gt;=2),#REF!&amp;".",""),IF(AND(#REF!&gt;=3,$A303&gt;=3),#REF!&amp;".",""),IF(AND(#REF!&gt;=4,$A303&gt;=4),#REF!&amp;".",""),IF($A303="S",#REF!&amp;".","")))</f>
        <v>3.8.1.5.1.</v>
      </c>
      <c r="B303" s="67"/>
      <c r="C303" s="67"/>
      <c r="D303" s="68" t="str">
        <f t="shared" ca="1" si="10"/>
        <v>TACHA REFLETIVA  - MONODIRECIONAL - FORNECIMENTO E COLOCAÇÃO</v>
      </c>
      <c r="E303" s="69" t="s">
        <v>147</v>
      </c>
      <c r="F303" s="22">
        <v>299</v>
      </c>
      <c r="G303" s="70"/>
      <c r="H303" s="71" t="s">
        <v>17</v>
      </c>
      <c r="I303" s="22"/>
      <c r="J303" s="23"/>
    </row>
    <row r="304" spans="1:10" x14ac:dyDescent="0.3">
      <c r="A304" s="21" t="str">
        <f ca="1">IF(OR($A304=0,$J304=""),"-",CONCATENATE(#REF!&amp;".",IF(AND(#REF!&gt;=2,$A304&gt;=2),#REF!&amp;".",""),IF(AND(#REF!&gt;=3,$A304&gt;=3),#REF!&amp;".",""),IF(AND(#REF!&gt;=4,$A304&gt;=4),#REF!&amp;".",""),IF($A304="S",#REF!&amp;".","")))</f>
        <v>3.8.1.5.2.</v>
      </c>
      <c r="B304" s="67"/>
      <c r="C304" s="67"/>
      <c r="D304" s="68" t="str">
        <f t="shared" ca="1" si="10"/>
        <v>TACHÃO REFLETIVO  - BIDIRECIONAL - FORNECIMENTO E COLOCAÇÃO</v>
      </c>
      <c r="E304" s="69" t="s">
        <v>147</v>
      </c>
      <c r="F304" s="22">
        <v>133</v>
      </c>
      <c r="G304" s="70"/>
      <c r="H304" s="71" t="s">
        <v>17</v>
      </c>
      <c r="I304" s="22"/>
      <c r="J304" s="23"/>
    </row>
    <row r="305" spans="1:10" x14ac:dyDescent="0.3">
      <c r="A305" s="21" t="str">
        <f ca="1">IF(OR($A305=0,$J305=""),"-",CONCATENATE(#REF!&amp;".",IF(AND(#REF!&gt;=2,$A305&gt;=2),#REF!&amp;".",""),IF(AND(#REF!&gt;=3,$A305&gt;=3),#REF!&amp;".",""),IF(AND(#REF!&gt;=4,$A305&gt;=4),#REF!&amp;".",""),IF($A305="S",#REF!&amp;".","")))</f>
        <v>3.8.1.5.3.</v>
      </c>
      <c r="B305" s="67"/>
      <c r="C305" s="67"/>
      <c r="D305" s="68" t="str">
        <f t="shared" ca="1" si="10"/>
        <v>TACHA REFLETIVA  - MONODIRECIONAL - FORNECIMENTO E COLOCAÇÃO</v>
      </c>
      <c r="E305" s="69" t="s">
        <v>147</v>
      </c>
      <c r="F305" s="22">
        <v>7</v>
      </c>
      <c r="G305" s="70"/>
      <c r="H305" s="71" t="s">
        <v>17</v>
      </c>
      <c r="I305" s="22"/>
      <c r="J305" s="23"/>
    </row>
    <row r="306" spans="1:10" x14ac:dyDescent="0.3">
      <c r="A306" s="52" t="str">
        <f ca="1">IF(OR($A306=0,$J306=""),"-",CONCATENATE(#REF!&amp;".",IF(AND(#REF!&gt;=2,$A306&gt;=2),#REF!&amp;".",""),IF(AND(#REF!&gt;=3,$A306&gt;=3),#REF!&amp;".",""),IF(AND(#REF!&gt;=4,$A306&gt;=4),#REF!&amp;".",""),IF($A306="S",#REF!&amp;".","")))</f>
        <v>3.8.2.</v>
      </c>
      <c r="B306" s="53"/>
      <c r="C306" s="54"/>
      <c r="D306" s="55" t="s">
        <v>75</v>
      </c>
      <c r="E306" s="56" t="s">
        <v>19</v>
      </c>
      <c r="F306" s="57">
        <v>0</v>
      </c>
      <c r="G306" s="58"/>
      <c r="H306" s="59"/>
      <c r="I306" s="57"/>
      <c r="J306" s="60"/>
    </row>
    <row r="307" spans="1:10" ht="28.8" x14ac:dyDescent="0.3">
      <c r="A307" s="21" t="str">
        <f ca="1">IF(OR($A307=0,$J307=""),"-",CONCATENATE(#REF!&amp;".",IF(AND(#REF!&gt;=2,$A307&gt;=2),#REF!&amp;".",""),IF(AND(#REF!&gt;=3,$A307&gt;=3),#REF!&amp;".",""),IF(AND(#REF!&gt;=4,$A307&gt;=4),#REF!&amp;".",""),IF($A307="S",#REF!&amp;".","")))</f>
        <v>3.8.2.0.1.</v>
      </c>
      <c r="B307" s="67"/>
      <c r="C307" s="67"/>
      <c r="D307" s="68" t="str">
        <f ca="1">IF($A307="S",REFERENCIA.Descricao,"(digite a descrição aqui)")</f>
        <v>CONFECÇÃO DE PLACA EM AÇO Nº 16 GALVANIZADO, COM PELÍCULA RETRORREFLETIVA TIPO I + III</v>
      </c>
      <c r="E307" s="69" t="s">
        <v>132</v>
      </c>
      <c r="F307" s="22">
        <v>2.68</v>
      </c>
      <c r="G307" s="70"/>
      <c r="H307" s="71" t="s">
        <v>17</v>
      </c>
      <c r="I307" s="22"/>
      <c r="J307" s="23"/>
    </row>
    <row r="308" spans="1:10" ht="28.8" x14ac:dyDescent="0.3">
      <c r="A308" s="21" t="str">
        <f ca="1">IF(OR($A308=0,$J308=""),"-",CONCATENATE(#REF!&amp;".",IF(AND(#REF!&gt;=2,$A308&gt;=2),#REF!&amp;".",""),IF(AND(#REF!&gt;=3,$A308&gt;=3),#REF!&amp;".",""),IF(AND(#REF!&gt;=4,$A308&gt;=4),#REF!&amp;".",""),IF($A308="S",#REF!&amp;".","")))</f>
        <v>3.8.2.0.2.</v>
      </c>
      <c r="B308" s="67"/>
      <c r="C308" s="67"/>
      <c r="D308" s="68" t="str">
        <f ca="1">IF($A308="S",REFERENCIA.Descricao,"(digite a descrição aqui)")</f>
        <v>FORNECIMENTO E IMPLANTAÇÃO DE SUPORTE METÁLICO GALVANIZADO PARA PLACA</v>
      </c>
      <c r="E308" s="69" t="s">
        <v>131</v>
      </c>
      <c r="F308" s="22">
        <v>11</v>
      </c>
      <c r="G308" s="70"/>
      <c r="H308" s="71" t="s">
        <v>17</v>
      </c>
      <c r="I308" s="22"/>
      <c r="J308" s="23"/>
    </row>
    <row r="309" spans="1:10" x14ac:dyDescent="0.3">
      <c r="A309" s="52" t="str">
        <f ca="1">IF(OR($A309=0,$J309=""),"-",CONCATENATE(#REF!&amp;".",IF(AND(#REF!&gt;=2,$A309&gt;=2),#REF!&amp;".",""),IF(AND(#REF!&gt;=3,$A309&gt;=3),#REF!&amp;".",""),IF(AND(#REF!&gt;=4,$A309&gt;=4),#REF!&amp;".",""),IF($A309="S",#REF!&amp;".","")))</f>
        <v>3.9.</v>
      </c>
      <c r="B309" s="53"/>
      <c r="C309" s="54"/>
      <c r="D309" s="55" t="s">
        <v>76</v>
      </c>
      <c r="E309" s="56" t="s">
        <v>19</v>
      </c>
      <c r="F309" s="57">
        <v>0</v>
      </c>
      <c r="G309" s="58"/>
      <c r="H309" s="59"/>
      <c r="I309" s="57"/>
      <c r="J309" s="60"/>
    </row>
    <row r="310" spans="1:10" x14ac:dyDescent="0.3">
      <c r="A310" s="21" t="str">
        <f ca="1">IF(OR($A310=0,$J310=""),"-",CONCATENATE(#REF!&amp;".",IF(AND(#REF!&gt;=2,$A310&gt;=2),#REF!&amp;".",""),IF(AND(#REF!&gt;=3,$A310&gt;=3),#REF!&amp;".",""),IF(AND(#REF!&gt;=4,$A310&gt;=4),#REF!&amp;".",""),IF($A310="S",#REF!&amp;".","")))</f>
        <v>3.9.0.0.1.</v>
      </c>
      <c r="B310" s="67"/>
      <c r="C310" s="67"/>
      <c r="D310" s="68" t="str">
        <f ca="1">IF($A310="S",REFERENCIA.Descricao,"(digite a descrição aqui)")</f>
        <v>ENSAIO MARSHALL - MISTURA BETUMINOSA A QUENTE - (SINAPI 74022/4)</v>
      </c>
      <c r="E310" s="69" t="s">
        <v>145</v>
      </c>
      <c r="F310" s="22">
        <v>10</v>
      </c>
      <c r="G310" s="70"/>
      <c r="H310" s="71" t="s">
        <v>17</v>
      </c>
      <c r="I310" s="22"/>
      <c r="J310" s="23"/>
    </row>
    <row r="311" spans="1:10" x14ac:dyDescent="0.3">
      <c r="A311" s="52" t="str">
        <f ca="1">IF(OR($A311=0,$J311=""),"-",CONCATENATE(#REF!&amp;".",IF(AND(#REF!&gt;=2,$A311&gt;=2),#REF!&amp;".",""),IF(AND(#REF!&gt;=3,$A311&gt;=3),#REF!&amp;".",""),IF(AND(#REF!&gt;=4,$A311&gt;=4),#REF!&amp;".",""),IF($A311="S",#REF!&amp;".","")))</f>
        <v>3.10.</v>
      </c>
      <c r="B311" s="53"/>
      <c r="C311" s="54"/>
      <c r="D311" s="55" t="s">
        <v>40</v>
      </c>
      <c r="E311" s="56" t="s">
        <v>19</v>
      </c>
      <c r="F311" s="57">
        <v>0</v>
      </c>
      <c r="G311" s="58"/>
      <c r="H311" s="59"/>
      <c r="I311" s="57"/>
      <c r="J311" s="60"/>
    </row>
    <row r="312" spans="1:10" x14ac:dyDescent="0.3">
      <c r="A312" s="21" t="str">
        <f ca="1">IF(OR($A312=0,$J312=""),"-",CONCATENATE(#REF!&amp;".",IF(AND(#REF!&gt;=2,$A312&gt;=2),#REF!&amp;".",""),IF(AND(#REF!&gt;=3,$A312&gt;=3),#REF!&amp;".",""),IF(AND(#REF!&gt;=4,$A312&gt;=4),#REF!&amp;".",""),IF($A312="S",#REF!&amp;".","")))</f>
        <v>3.10.0.0.1.</v>
      </c>
      <c r="B312" s="67"/>
      <c r="C312" s="67"/>
      <c r="D312" s="68" t="str">
        <f ca="1">IF($A312="S",REFERENCIA.Descricao,"(digite a descrição aqui)")</f>
        <v>LIMPEZA FINAL DE OBRA</v>
      </c>
      <c r="E312" s="69" t="s">
        <v>132</v>
      </c>
      <c r="F312" s="22">
        <v>7910.88</v>
      </c>
      <c r="G312" s="70"/>
      <c r="H312" s="71" t="s">
        <v>17</v>
      </c>
      <c r="I312" s="22"/>
      <c r="J312" s="23"/>
    </row>
    <row r="313" spans="1:10" x14ac:dyDescent="0.3">
      <c r="A313" s="43" t="str">
        <f ca="1">IF(OR($A313=0,$J313=""),"-",CONCATENATE(#REF!&amp;".",IF(AND(#REF!&gt;=2,$A313&gt;=2),#REF!&amp;".",""),IF(AND(#REF!&gt;=3,$A313&gt;=3),#REF!&amp;".",""),IF(AND(#REF!&gt;=4,$A313&gt;=4),#REF!&amp;".",""),IF($A313="S",#REF!&amp;".","")))</f>
        <v>4.</v>
      </c>
      <c r="B313" s="44"/>
      <c r="C313" s="45"/>
      <c r="D313" s="46" t="s">
        <v>77</v>
      </c>
      <c r="E313" s="47" t="s">
        <v>19</v>
      </c>
      <c r="F313" s="48">
        <v>0</v>
      </c>
      <c r="G313" s="49"/>
      <c r="H313" s="50"/>
      <c r="I313" s="48"/>
      <c r="J313" s="51"/>
    </row>
    <row r="314" spans="1:10" x14ac:dyDescent="0.3">
      <c r="A314" s="52" t="str">
        <f ca="1">IF(OR($A314=0,$J314=""),"-",CONCATENATE(#REF!&amp;".",IF(AND(#REF!&gt;=2,$A314&gt;=2),#REF!&amp;".",""),IF(AND(#REF!&gt;=3,$A314&gt;=3),#REF!&amp;".",""),IF(AND(#REF!&gt;=4,$A314&gt;=4),#REF!&amp;".",""),IF($A314="S",#REF!&amp;".","")))</f>
        <v>4.1.</v>
      </c>
      <c r="B314" s="53"/>
      <c r="C314" s="54"/>
      <c r="D314" s="55" t="s">
        <v>23</v>
      </c>
      <c r="E314" s="56" t="s">
        <v>19</v>
      </c>
      <c r="F314" s="57">
        <v>0</v>
      </c>
      <c r="G314" s="58"/>
      <c r="H314" s="59"/>
      <c r="I314" s="57"/>
      <c r="J314" s="60"/>
    </row>
    <row r="315" spans="1:10" x14ac:dyDescent="0.3">
      <c r="A315" s="21" t="str">
        <f ca="1">IF(OR($A315=0,$J315=""),"-",CONCATENATE(#REF!&amp;".",IF(AND(#REF!&gt;=2,$A315&gt;=2),#REF!&amp;".",""),IF(AND(#REF!&gt;=3,$A315&gt;=3),#REF!&amp;".",""),IF(AND(#REF!&gt;=4,$A315&gt;=4),#REF!&amp;".",""),IF($A315="S",#REF!&amp;".","")))</f>
        <v>4.1.0.0.1.</v>
      </c>
      <c r="B315" s="67"/>
      <c r="C315" s="67"/>
      <c r="D315" s="68" t="str">
        <f ca="1">IF($A315="S",REFERENCIA.Descricao,"(digite a descrição aqui)")</f>
        <v>PLACA DE OBRA EM CHAPA GALVANIZADA N.22, ADESIVADA, 3,00x1,50M</v>
      </c>
      <c r="E315" s="69" t="s">
        <v>132</v>
      </c>
      <c r="F315" s="22">
        <v>4.5</v>
      </c>
      <c r="G315" s="70"/>
      <c r="H315" s="71" t="s">
        <v>17</v>
      </c>
      <c r="I315" s="22"/>
      <c r="J315" s="23"/>
    </row>
    <row r="316" spans="1:10" ht="28.8" x14ac:dyDescent="0.3">
      <c r="A316" s="21" t="str">
        <f ca="1">IF(OR($A316=0,$J316=""),"-",CONCATENATE(#REF!&amp;".",IF(AND(#REF!&gt;=2,$A316&gt;=2),#REF!&amp;".",""),IF(AND(#REF!&gt;=3,$A316&gt;=3),#REF!&amp;".",""),IF(AND(#REF!&gt;=4,$A316&gt;=4),#REF!&amp;".",""),IF($A316="S",#REF!&amp;".","")))</f>
        <v>4.1.0.0.2.</v>
      </c>
      <c r="B316" s="67"/>
      <c r="C316" s="67"/>
      <c r="D316" s="68" t="str">
        <f ca="1">IF($A316="S",REFERENCIA.Descricao,"(digite a descrição aqui)")</f>
        <v>CONFECÇÃO DE PLACA EM AÇO Nº 16 GALVANIZADO, COM PELÍCULA TIPO I + I - CHAPA RECUPERADA</v>
      </c>
      <c r="E316" s="69" t="s">
        <v>132</v>
      </c>
      <c r="F316" s="22">
        <v>8</v>
      </c>
      <c r="G316" s="70"/>
      <c r="H316" s="71" t="s">
        <v>17</v>
      </c>
      <c r="I316" s="22"/>
      <c r="J316" s="23"/>
    </row>
    <row r="317" spans="1:10" ht="28.8" x14ac:dyDescent="0.3">
      <c r="A317" s="21" t="str">
        <f ca="1">IF(OR($A317=0,$J317=""),"-",CONCATENATE(#REF!&amp;".",IF(AND(#REF!&gt;=2,$A317&gt;=2),#REF!&amp;".",""),IF(AND(#REF!&gt;=3,$A317&gt;=3),#REF!&amp;".",""),IF(AND(#REF!&gt;=4,$A317&gt;=4),#REF!&amp;".",""),IF($A317="S",#REF!&amp;".","")))</f>
        <v>4.1.0.0.3.</v>
      </c>
      <c r="B317" s="67"/>
      <c r="C317" s="67"/>
      <c r="D317" s="68" t="str">
        <f ca="1">IF($A317="S",REFERENCIA.Descricao,"(digite a descrição aqui)")</f>
        <v>FORNECIMENTO E IMPLANTAÇÃO DE SUPORTE E TRAVESSA PARA PLACA DE SINALIZAÇÃO</v>
      </c>
      <c r="E317" s="69" t="s">
        <v>131</v>
      </c>
      <c r="F317" s="22">
        <v>8</v>
      </c>
      <c r="G317" s="70"/>
      <c r="H317" s="71" t="s">
        <v>17</v>
      </c>
      <c r="I317" s="22"/>
      <c r="J317" s="23"/>
    </row>
    <row r="318" spans="1:10" ht="28.8" x14ac:dyDescent="0.3">
      <c r="A318" s="21" t="str">
        <f ca="1">IF(OR($A318=0,$J318=""),"-",CONCATENATE(#REF!&amp;".",IF(AND(#REF!&gt;=2,$A318&gt;=2),#REF!&amp;".",""),IF(AND(#REF!&gt;=3,$A318&gt;=3),#REF!&amp;".",""),IF(AND(#REF!&gt;=4,$A318&gt;=4),#REF!&amp;".",""),IF($A318="S",#REF!&amp;".","")))</f>
        <v>4.1.0.0.4.</v>
      </c>
      <c r="B318" s="67"/>
      <c r="C318" s="67"/>
      <c r="D318" s="68" t="str">
        <f ca="1">IF($A318="S",REFERENCIA.Descricao,"(digite a descrição aqui)")</f>
        <v xml:space="preserve">TELA PLASTICA LARANJA, TIPO TAPUME PARA SINALIZACAO, MALHA RETANGULAR, ROLO 1.20 X 50 M (L X C)                                                                                                                                                                                                                                                                                                                                                                                                           </v>
      </c>
      <c r="E318" s="69" t="s">
        <v>133</v>
      </c>
      <c r="F318" s="22">
        <v>60</v>
      </c>
      <c r="G318" s="70"/>
      <c r="H318" s="71" t="s">
        <v>17</v>
      </c>
      <c r="I318" s="22"/>
      <c r="J318" s="23"/>
    </row>
    <row r="319" spans="1:10" ht="28.8" x14ac:dyDescent="0.3">
      <c r="A319" s="21" t="str">
        <f ca="1">IF(OR($A319=0,$J319=""),"-",CONCATENATE(#REF!&amp;".",IF(AND(#REF!&gt;=2,$A319&gt;=2),#REF!&amp;".",""),IF(AND(#REF!&gt;=3,$A319&gt;=3),#REF!&amp;".",""),IF(AND(#REF!&gt;=4,$A319&gt;=4),#REF!&amp;".",""),IF($A319="S",#REF!&amp;".","")))</f>
        <v>4.1.0.0.5.</v>
      </c>
      <c r="B319" s="67"/>
      <c r="C319" s="67"/>
      <c r="D319" s="68" t="str">
        <f ca="1">IF($A319="S",REFERENCIA.Descricao,"(digite a descrição aqui)")</f>
        <v>SERVICOS TOPOGRAFICOS PARA PAVIMENTACAO, INCLUSIVE NOTA DE SERVICOS, ACOMPANHAMENTO E GREIDE REF 78472</v>
      </c>
      <c r="E319" s="69" t="s">
        <v>134</v>
      </c>
      <c r="F319" s="22">
        <v>2656.1</v>
      </c>
      <c r="G319" s="70"/>
      <c r="H319" s="71" t="s">
        <v>17</v>
      </c>
      <c r="I319" s="22"/>
      <c r="J319" s="23"/>
    </row>
    <row r="320" spans="1:10" x14ac:dyDescent="0.3">
      <c r="A320" s="52" t="str">
        <f ca="1">IF(OR($A320=0,$J320=""),"-",CONCATENATE(#REF!&amp;".",IF(AND(#REF!&gt;=2,$A320&gt;=2),#REF!&amp;".",""),IF(AND(#REF!&gt;=3,$A320&gt;=3),#REF!&amp;".",""),IF(AND(#REF!&gt;=4,$A320&gt;=4),#REF!&amp;".",""),IF($A320="S",#REF!&amp;".","")))</f>
        <v>4.2.</v>
      </c>
      <c r="B320" s="53"/>
      <c r="C320" s="54"/>
      <c r="D320" s="55" t="s">
        <v>78</v>
      </c>
      <c r="E320" s="56" t="s">
        <v>19</v>
      </c>
      <c r="F320" s="57">
        <v>0</v>
      </c>
      <c r="G320" s="58"/>
      <c r="H320" s="59"/>
      <c r="I320" s="57"/>
      <c r="J320" s="60"/>
    </row>
    <row r="321" spans="1:10" x14ac:dyDescent="0.3">
      <c r="A321" s="21" t="str">
        <f ca="1">IF(OR($A321=0,$J321=""),"-",CONCATENATE(#REF!&amp;".",IF(AND(#REF!&gt;=2,$A321&gt;=2),#REF!&amp;".",""),IF(AND(#REF!&gt;=3,$A321&gt;=3),#REF!&amp;".",""),IF(AND(#REF!&gt;=4,$A321&gt;=4),#REF!&amp;".",""),IF($A321="S",#REF!&amp;".","")))</f>
        <v>4.2.0.0.1.</v>
      </c>
      <c r="B321" s="67"/>
      <c r="C321" s="67"/>
      <c r="D321" s="68" t="str">
        <f ca="1">IF($A321="S",REFERENCIA.Descricao,"(digite a descrição aqui)")</f>
        <v>EXECUÇÃO DE CORTE EM PAVIMENTOS (CONCRETO OU CBUQ)</v>
      </c>
      <c r="E321" s="69" t="s">
        <v>138</v>
      </c>
      <c r="F321" s="22">
        <v>1.88</v>
      </c>
      <c r="G321" s="70"/>
      <c r="H321" s="71" t="s">
        <v>17</v>
      </c>
      <c r="I321" s="22"/>
      <c r="J321" s="23"/>
    </row>
    <row r="322" spans="1:10" ht="28.8" x14ac:dyDescent="0.3">
      <c r="A322" s="21" t="str">
        <f ca="1">IF(OR($A322=0,$J322=""),"-",CONCATENATE(#REF!&amp;".",IF(AND(#REF!&gt;=2,$A322&gt;=2),#REF!&amp;".",""),IF(AND(#REF!&gt;=3,$A322&gt;=3),#REF!&amp;".",""),IF(AND(#REF!&gt;=4,$A322&gt;=4),#REF!&amp;".",""),IF($A322="S",#REF!&amp;".","")))</f>
        <v>4.2.0.0.2.</v>
      </c>
      <c r="B322" s="67"/>
      <c r="C322" s="67"/>
      <c r="D322" s="68" t="str">
        <f ca="1">IF($A322="S",REFERENCIA.Descricao,"(digite a descrição aqui)")</f>
        <v>TRANSPORTE COM CAMINHÃO BASCULANTE DE 10 M³, EM VIA URBANA PAVIMENTADA, DMT ATÉ 30 KM (UNIDADE: M3XKM). AF_07/2020</v>
      </c>
      <c r="E322" s="69" t="s">
        <v>137</v>
      </c>
      <c r="F322" s="22">
        <v>8.42</v>
      </c>
      <c r="G322" s="70"/>
      <c r="H322" s="71" t="s">
        <v>17</v>
      </c>
      <c r="I322" s="22"/>
      <c r="J322" s="23"/>
    </row>
    <row r="323" spans="1:10" ht="43.2" x14ac:dyDescent="0.3">
      <c r="A323" s="21" t="str">
        <f ca="1">IF(OR($A323=0,$J323=""),"-",CONCATENATE(#REF!&amp;".",IF(AND(#REF!&gt;=2,$A323&gt;=2),#REF!&amp;".",""),IF(AND(#REF!&gt;=3,$A323&gt;=3),#REF!&amp;".",""),IF(AND(#REF!&gt;=4,$A323&gt;=4),#REF!&amp;".",""),IF($A323="S",#REF!&amp;".","")))</f>
        <v>4.2.0.0.3.</v>
      </c>
      <c r="B323" s="67"/>
      <c r="C323" s="67"/>
      <c r="D323" s="68" t="str">
        <f ca="1">IF($A323="S",REFERENCIA.Descricao,"(digite a descrição aqui)")</f>
        <v>ASSENTAMENTO DE ANEL EM CONCRETO PRÉ-MOLDADO ARMADO, DIÂMETRO INTERNO = 0,6 M E ASSENTAMENTO DE TAMPÃO DE FERRO FUNDIDO D = 0,6 M</v>
      </c>
      <c r="E323" s="69" t="s">
        <v>131</v>
      </c>
      <c r="F323" s="22">
        <v>6</v>
      </c>
      <c r="G323" s="70"/>
      <c r="H323" s="71" t="s">
        <v>17</v>
      </c>
      <c r="I323" s="22"/>
      <c r="J323" s="23"/>
    </row>
    <row r="324" spans="1:10" x14ac:dyDescent="0.3">
      <c r="A324" s="52" t="str">
        <f ca="1">IF(OR($A324=0,$J324=""),"-",CONCATENATE(#REF!&amp;".",IF(AND(#REF!&gt;=2,$A324&gt;=2),#REF!&amp;".",""),IF(AND(#REF!&gt;=3,$A324&gt;=3),#REF!&amp;".",""),IF(AND(#REF!&gt;=4,$A324&gt;=4),#REF!&amp;".",""),IF($A324="S",#REF!&amp;".","")))</f>
        <v>4.3.</v>
      </c>
      <c r="B324" s="53"/>
      <c r="C324" s="54"/>
      <c r="D324" s="55" t="s">
        <v>29</v>
      </c>
      <c r="E324" s="56" t="s">
        <v>19</v>
      </c>
      <c r="F324" s="57">
        <v>0</v>
      </c>
      <c r="G324" s="58"/>
      <c r="H324" s="59"/>
      <c r="I324" s="57"/>
      <c r="J324" s="60"/>
    </row>
    <row r="325" spans="1:10" x14ac:dyDescent="0.3">
      <c r="A325" s="52" t="str">
        <f ca="1">IF(OR($A325=0,$J325=""),"-",CONCATENATE(#REF!&amp;".",IF(AND(#REF!&gt;=2,$A325&gt;=2),#REF!&amp;".",""),IF(AND(#REF!&gt;=3,$A325&gt;=3),#REF!&amp;".",""),IF(AND(#REF!&gt;=4,$A325&gt;=4),#REF!&amp;".",""),IF($A325="S",#REF!&amp;".","")))</f>
        <v>4.3.1.</v>
      </c>
      <c r="B325" s="53"/>
      <c r="C325" s="54"/>
      <c r="D325" s="55" t="s">
        <v>79</v>
      </c>
      <c r="E325" s="56" t="s">
        <v>19</v>
      </c>
      <c r="F325" s="57">
        <v>0</v>
      </c>
      <c r="G325" s="58"/>
      <c r="H325" s="59"/>
      <c r="I325" s="57"/>
      <c r="J325" s="60"/>
    </row>
    <row r="326" spans="1:10" ht="57.6" x14ac:dyDescent="0.3">
      <c r="A326" s="21" t="str">
        <f ca="1">IF(OR($A326=0,$J326=""),"-",CONCATENATE(#REF!&amp;".",IF(AND(#REF!&gt;=2,$A326&gt;=2),#REF!&amp;".",""),IF(AND(#REF!&gt;=3,$A326&gt;=3),#REF!&amp;".",""),IF(AND(#REF!&gt;=4,$A326&gt;=4),#REF!&amp;".",""),IF($A326="S",#REF!&amp;".","")))</f>
        <v>4.3.1.0.1.</v>
      </c>
      <c r="B326" s="67"/>
      <c r="C326" s="67"/>
      <c r="D326" s="68" t="str">
        <f t="shared" ref="D326:D356" ca="1" si="11">IF($A326="S",REFERENCIA.Descricao,"(digite a descrição aqui)")</f>
        <v>ESCAVAÇÃO VERTICAL PARA INFRAESTRUTURA, COM CARGA, DESCARGA E TRANSPORTE DE SOLO DE 1ª CATEGORIA, COM ESCAVADEIRA HIDRÁULICA (CAÇAMBA: 0,8 M³ / 111 HP), FROTA DE 3 CAMINHÕES BASCULANTES DE 18 M³, DMT ATÉ 1 KM E VELOCIDADE MÉDIA14 KM/H. AF_05/2020</v>
      </c>
      <c r="E326" s="69" t="s">
        <v>136</v>
      </c>
      <c r="F326" s="22">
        <v>118.29</v>
      </c>
      <c r="G326" s="70"/>
      <c r="H326" s="71" t="s">
        <v>17</v>
      </c>
      <c r="I326" s="22"/>
      <c r="J326" s="23"/>
    </row>
    <row r="327" spans="1:10" ht="28.8" x14ac:dyDescent="0.3">
      <c r="A327" s="21" t="str">
        <f ca="1">IF(OR($A327=0,$J327=""),"-",CONCATENATE(#REF!&amp;".",IF(AND(#REF!&gt;=2,$A327&gt;=2),#REF!&amp;".",""),IF(AND(#REF!&gt;=3,$A327&gt;=3),#REF!&amp;".",""),IF(AND(#REF!&gt;=4,$A327&gt;=4),#REF!&amp;".",""),IF($A327="S",#REF!&amp;".","")))</f>
        <v>4.3.1.0.2.</v>
      </c>
      <c r="B327" s="67"/>
      <c r="C327" s="67"/>
      <c r="D327" s="68" t="str">
        <f t="shared" ca="1" si="11"/>
        <v>TRANSPORTE COM CAMINHÃO BASCULANTE DE 10 M³, EM VIA URBANA PAVIMENTADA, DMT ATÉ 30 KM (UNIDADE: M3XKM). AF_07/2020</v>
      </c>
      <c r="E327" s="69" t="s">
        <v>137</v>
      </c>
      <c r="F327" s="22">
        <v>1724.6</v>
      </c>
      <c r="G327" s="70"/>
      <c r="H327" s="71" t="s">
        <v>17</v>
      </c>
      <c r="I327" s="22"/>
      <c r="J327" s="23"/>
    </row>
    <row r="328" spans="1:10" ht="28.8" x14ac:dyDescent="0.3">
      <c r="A328" s="21" t="str">
        <f ca="1">IF(OR($A328=0,$J328=""),"-",CONCATENATE(#REF!&amp;".",IF(AND(#REF!&gt;=2,$A328&gt;=2),#REF!&amp;".",""),IF(AND(#REF!&gt;=3,$A328&gt;=3),#REF!&amp;".",""),IF(AND(#REF!&gt;=4,$A328&gt;=4),#REF!&amp;".",""),IF($A328="S",#REF!&amp;".","")))</f>
        <v>4.3.1.0.3.</v>
      </c>
      <c r="B328" s="67"/>
      <c r="C328" s="67"/>
      <c r="D328" s="68" t="str">
        <f t="shared" ca="1" si="11"/>
        <v>EXECUÇÃO E COMPACTAÇÃO DE BASE E OU SUB BASE PARA PAVIMENTAÇÃO DE PEDRA RACHÃO  - EXCLUSIVE CARGA E TRANSPORTE. AF_11/2019</v>
      </c>
      <c r="E328" s="69" t="s">
        <v>136</v>
      </c>
      <c r="F328" s="22">
        <v>70.97</v>
      </c>
      <c r="G328" s="70"/>
      <c r="H328" s="71" t="s">
        <v>17</v>
      </c>
      <c r="I328" s="22"/>
      <c r="J328" s="23"/>
    </row>
    <row r="329" spans="1:10" ht="57.6" x14ac:dyDescent="0.3">
      <c r="A329" s="21" t="str">
        <f ca="1">IF(OR($A329=0,$J329=""),"-",CONCATENATE(#REF!&amp;".",IF(AND(#REF!&gt;=2,$A329&gt;=2),#REF!&amp;".",""),IF(AND(#REF!&gt;=3,$A329&gt;=3),#REF!&amp;".",""),IF(AND(#REF!&gt;=4,$A329&gt;=4),#REF!&amp;".",""),IF($A329="S",#REF!&amp;".","")))</f>
        <v>4.3.1.0.4.</v>
      </c>
      <c r="B329" s="67"/>
      <c r="C329" s="67"/>
      <c r="D329" s="68" t="str">
        <f t="shared" ca="1" si="11"/>
        <v>CARGA, MANOBRA E DESCARGA DE SOLOS E MATERIAIS GRANULARES EM CAMINHÃO BASCULANTE 10 M³ - CARGA COM ESCAVADEIRA HIDRÁULICA (CAÇAMBA DE 1,20 M³ / 155 HP) E DESCARGA LIVRE (UNIDADE: M3). AF_07/2020</v>
      </c>
      <c r="E329" s="69" t="s">
        <v>136</v>
      </c>
      <c r="F329" s="22">
        <v>106.46</v>
      </c>
      <c r="G329" s="70"/>
      <c r="H329" s="71" t="s">
        <v>17</v>
      </c>
      <c r="I329" s="22"/>
      <c r="J329" s="23"/>
    </row>
    <row r="330" spans="1:10" ht="28.8" x14ac:dyDescent="0.3">
      <c r="A330" s="21" t="str">
        <f ca="1">IF(OR($A330=0,$J330=""),"-",CONCATENATE(#REF!&amp;".",IF(AND(#REF!&gt;=2,$A330&gt;=2),#REF!&amp;".",""),IF(AND(#REF!&gt;=3,$A330&gt;=3),#REF!&amp;".",""),IF(AND(#REF!&gt;=4,$A330&gt;=4),#REF!&amp;".",""),IF($A330="S",#REF!&amp;".","")))</f>
        <v>4.3.1.0.5.</v>
      </c>
      <c r="B330" s="67"/>
      <c r="C330" s="67"/>
      <c r="D330" s="68" t="str">
        <f t="shared" ca="1" si="11"/>
        <v>TRANSPORTE COM CAMINHÃO BASCULANTE DE 10 M³, EM VIA URBANA PAVIMENTADA, DMT ATÉ 30 KM (UNIDADE: M3XKM). AF_07/2020</v>
      </c>
      <c r="E330" s="69" t="s">
        <v>137</v>
      </c>
      <c r="F330" s="22">
        <v>2235.59</v>
      </c>
      <c r="G330" s="70"/>
      <c r="H330" s="71" t="s">
        <v>17</v>
      </c>
      <c r="I330" s="22"/>
      <c r="J330" s="23"/>
    </row>
    <row r="331" spans="1:10" ht="43.2" x14ac:dyDescent="0.3">
      <c r="A331" s="21" t="str">
        <f ca="1">IF(OR($A331=0,$J331=""),"-",CONCATENATE(#REF!&amp;".",IF(AND(#REF!&gt;=2,$A331&gt;=2),#REF!&amp;".",""),IF(AND(#REF!&gt;=3,$A331&gt;=3),#REF!&amp;".",""),IF(AND(#REF!&gt;=4,$A331&gt;=4),#REF!&amp;".",""),IF($A331="S",#REF!&amp;".","")))</f>
        <v>4.3.1.0.6.</v>
      </c>
      <c r="B331" s="67"/>
      <c r="C331" s="67"/>
      <c r="D331" s="68" t="str">
        <f t="shared" ca="1" si="11"/>
        <v>EXECUÇÃO E COMPACTAÇÃO DE BASE E OU SUB BASE PARA PAVIMENTAÇÃO DE BRITA GRADUADA SIMPLES - EXCLUSIVE CARGA E TRANSPORTE. AF_11/2019</v>
      </c>
      <c r="E331" s="69" t="s">
        <v>136</v>
      </c>
      <c r="F331" s="22">
        <v>47.31</v>
      </c>
      <c r="G331" s="70"/>
      <c r="H331" s="71" t="s">
        <v>17</v>
      </c>
      <c r="I331" s="22"/>
      <c r="J331" s="23"/>
    </row>
    <row r="332" spans="1:10" ht="57.6" x14ac:dyDescent="0.3">
      <c r="A332" s="21" t="str">
        <f ca="1">IF(OR($A332=0,$J332=""),"-",CONCATENATE(#REF!&amp;".",IF(AND(#REF!&gt;=2,$A332&gt;=2),#REF!&amp;".",""),IF(AND(#REF!&gt;=3,$A332&gt;=3),#REF!&amp;".",""),IF(AND(#REF!&gt;=4,$A332&gt;=4),#REF!&amp;".",""),IF($A332="S",#REF!&amp;".","")))</f>
        <v>4.3.1.0.7.</v>
      </c>
      <c r="B332" s="67"/>
      <c r="C332" s="67"/>
      <c r="D332" s="68" t="str">
        <f t="shared" ca="1" si="11"/>
        <v>CARGA, MANOBRA E DESCARGA DE SOLOS E MATERIAIS GRANULARES EM CAMINHÃO BASCULANTE 10 M³ - CARGA COM ESCAVADEIRA HIDRÁULICA (CAÇAMBA DE 1,20 M³ / 155 HP) E DESCARGA LIVRE (UNIDADE: M3). AF_07/2020</v>
      </c>
      <c r="E332" s="69" t="s">
        <v>136</v>
      </c>
      <c r="F332" s="22">
        <v>58.2</v>
      </c>
      <c r="G332" s="70"/>
      <c r="H332" s="71" t="s">
        <v>17</v>
      </c>
      <c r="I332" s="22"/>
      <c r="J332" s="23"/>
    </row>
    <row r="333" spans="1:10" ht="28.8" x14ac:dyDescent="0.3">
      <c r="A333" s="21" t="str">
        <f ca="1">IF(OR($A333=0,$J333=""),"-",CONCATENATE(#REF!&amp;".",IF(AND(#REF!&gt;=2,$A333&gt;=2),#REF!&amp;".",""),IF(AND(#REF!&gt;=3,$A333&gt;=3),#REF!&amp;".",""),IF(AND(#REF!&gt;=4,$A333&gt;=4),#REF!&amp;".",""),IF($A333="S",#REF!&amp;".","")))</f>
        <v>4.3.1.0.8.</v>
      </c>
      <c r="B333" s="67"/>
      <c r="C333" s="67"/>
      <c r="D333" s="68" t="str">
        <f t="shared" ca="1" si="11"/>
        <v>TRANSPORTE COM CAMINHÃO BASCULANTE DE 10 M³, EM VIA URBANA PAVIMENTADA, DMT ATÉ 30 KM (UNIDADE: M3XKM). AF_07/2020</v>
      </c>
      <c r="E333" s="69" t="s">
        <v>137</v>
      </c>
      <c r="F333" s="22">
        <v>1222.1199999999999</v>
      </c>
      <c r="G333" s="70"/>
      <c r="H333" s="71" t="s">
        <v>17</v>
      </c>
      <c r="I333" s="22"/>
      <c r="J333" s="23"/>
    </row>
    <row r="334" spans="1:10" x14ac:dyDescent="0.3">
      <c r="A334" s="21" t="str">
        <f ca="1">IF(OR($A334=0,$J334=""),"-",CONCATENATE(#REF!&amp;".",IF(AND(#REF!&gt;=2,$A334&gt;=2),#REF!&amp;".",""),IF(AND(#REF!&gt;=3,$A334&gt;=3),#REF!&amp;".",""),IF(AND(#REF!&gt;=4,$A334&gt;=4),#REF!&amp;".",""),IF($A334="S",#REF!&amp;".","")))</f>
        <v>4.3.1.0.9.</v>
      </c>
      <c r="B334" s="67"/>
      <c r="C334" s="67"/>
      <c r="D334" s="68" t="str">
        <f t="shared" ca="1" si="11"/>
        <v>EXECUÇÃO DE IMPRIMAÇÃO COM ASFALTO DILUÍDO CM-30. AF_11/2019</v>
      </c>
      <c r="E334" s="69" t="s">
        <v>132</v>
      </c>
      <c r="F334" s="22">
        <v>236.57</v>
      </c>
      <c r="G334" s="70"/>
      <c r="H334" s="71" t="s">
        <v>17</v>
      </c>
      <c r="I334" s="22"/>
      <c r="J334" s="23"/>
    </row>
    <row r="335" spans="1:10" x14ac:dyDescent="0.3">
      <c r="A335" s="21" t="str">
        <f ca="1">IF(OR($A335=0,$J335=""),"-",CONCATENATE(#REF!&amp;".",IF(AND(#REF!&gt;=2,$A335&gt;=2),#REF!&amp;".",""),IF(AND(#REF!&gt;=3,$A335&gt;=3),#REF!&amp;".",""),IF(AND(#REF!&gt;=4,$A335&gt;=4),#REF!&amp;".",""),IF($A335="S",#REF!&amp;".","")))</f>
        <v>4.3.1.0.10.</v>
      </c>
      <c r="B335" s="67"/>
      <c r="C335" s="67"/>
      <c r="D335" s="68" t="str">
        <f t="shared" ca="1" si="11"/>
        <v>ASFALTO DILUIDO DE PETROLEO CM-30</v>
      </c>
      <c r="E335" s="69" t="s">
        <v>139</v>
      </c>
      <c r="F335" s="22">
        <v>283.88</v>
      </c>
      <c r="G335" s="70"/>
      <c r="H335" s="71" t="s">
        <v>35</v>
      </c>
      <c r="I335" s="22"/>
      <c r="J335" s="23"/>
    </row>
    <row r="336" spans="1:10" x14ac:dyDescent="0.3">
      <c r="A336" s="52" t="str">
        <f ca="1">IF(OR($A336=0,$J336=""),"-",CONCATENATE(#REF!&amp;".",IF(AND(#REF!&gt;=2,$A336&gt;=2),#REF!&amp;".",""),IF(AND(#REF!&gt;=3,$A336&gt;=3),#REF!&amp;".",""),IF(AND(#REF!&gt;=4,$A336&gt;=4),#REF!&amp;".",""),IF($A336="S",#REF!&amp;".","")))</f>
        <v>4.4.</v>
      </c>
      <c r="B336" s="53"/>
      <c r="C336" s="54"/>
      <c r="D336" s="55" t="s">
        <v>80</v>
      </c>
      <c r="E336" s="56" t="s">
        <v>19</v>
      </c>
      <c r="F336" s="57">
        <v>0</v>
      </c>
      <c r="G336" s="58"/>
      <c r="H336" s="59"/>
      <c r="I336" s="57"/>
      <c r="J336" s="60"/>
    </row>
    <row r="337" spans="1:10" x14ac:dyDescent="0.3">
      <c r="A337" s="21" t="str">
        <f ca="1">IF(OR($A337=0,$J337=""),"-",CONCATENATE(#REF!&amp;".",IF(AND(#REF!&gt;=2,$A337&gt;=2),#REF!&amp;".",""),IF(AND(#REF!&gt;=3,$A337&gt;=3),#REF!&amp;".",""),IF(AND(#REF!&gt;=4,$A337&gt;=4),#REF!&amp;".",""),IF($A337="S",#REF!&amp;".","")))</f>
        <v>4.4.0.0.1.</v>
      </c>
      <c r="B337" s="67"/>
      <c r="C337" s="67"/>
      <c r="D337" s="68" t="str">
        <f t="shared" ca="1" si="11"/>
        <v>LIMPEZA PRÉVIA DE VIA, INCLUINDO CAPINA NOS BORDOS</v>
      </c>
      <c r="E337" s="69" t="s">
        <v>132</v>
      </c>
      <c r="F337" s="22">
        <v>2656.1</v>
      </c>
      <c r="G337" s="70"/>
      <c r="H337" s="71" t="s">
        <v>17</v>
      </c>
      <c r="I337" s="22"/>
      <c r="J337" s="23"/>
    </row>
    <row r="338" spans="1:10" ht="28.8" x14ac:dyDescent="0.3">
      <c r="A338" s="21" t="str">
        <f ca="1">IF(OR($A338=0,$J338=""),"-",CONCATENATE(#REF!&amp;".",IF(AND(#REF!&gt;=2,$A338&gt;=2),#REF!&amp;".",""),IF(AND(#REF!&gt;=3,$A338&gt;=3),#REF!&amp;".",""),IF(AND(#REF!&gt;=4,$A338&gt;=4),#REF!&amp;".",""),IF($A338="S",#REF!&amp;".","")))</f>
        <v>4.4.0.0.2.</v>
      </c>
      <c r="B338" s="67"/>
      <c r="C338" s="67"/>
      <c r="D338" s="68" t="str">
        <f t="shared" ca="1" si="11"/>
        <v>EXECUÇÃO DE PINTURA DE LIGAÇÃO COM EMULSÃO ASFÁLTICA RR-2C. AF_11/2019 MATERIAL NÃO INCLUSO</v>
      </c>
      <c r="E338" s="69" t="s">
        <v>132</v>
      </c>
      <c r="F338" s="22">
        <v>2656.1</v>
      </c>
      <c r="G338" s="70"/>
      <c r="H338" s="71" t="s">
        <v>17</v>
      </c>
      <c r="I338" s="22"/>
      <c r="J338" s="23"/>
    </row>
    <row r="339" spans="1:10" ht="28.8" x14ac:dyDescent="0.3">
      <c r="A339" s="21" t="str">
        <f ca="1">IF(OR($A339=0,$J339=""),"-",CONCATENATE(#REF!&amp;".",IF(AND(#REF!&gt;=2,$A339&gt;=2),#REF!&amp;".",""),IF(AND(#REF!&gt;=3,$A339&gt;=3),#REF!&amp;".",""),IF(AND(#REF!&gt;=4,$A339&gt;=4),#REF!&amp;".",""),IF($A339="S",#REF!&amp;".","")))</f>
        <v>4.4.0.0.3.</v>
      </c>
      <c r="B339" s="67"/>
      <c r="C339" s="67"/>
      <c r="D339" s="68" t="str">
        <f t="shared" ca="1" si="11"/>
        <v>EMULSAO ASFALTICA CATIONICA RR-2C PARA USO EM PAVIMENTACAO ASFALTICA</v>
      </c>
      <c r="E339" s="69" t="s">
        <v>139</v>
      </c>
      <c r="F339" s="22">
        <v>1195.25</v>
      </c>
      <c r="G339" s="70"/>
      <c r="H339" s="71" t="s">
        <v>35</v>
      </c>
      <c r="I339" s="22"/>
      <c r="J339" s="23"/>
    </row>
    <row r="340" spans="1:10" ht="28.8" x14ac:dyDescent="0.3">
      <c r="A340" s="21" t="str">
        <f ca="1">IF(OR($A340=0,$J340=""),"-",CONCATENATE(#REF!&amp;".",IF(AND(#REF!&gt;=2,$A340&gt;=2),#REF!&amp;".",""),IF(AND(#REF!&gt;=3,$A340&gt;=3),#REF!&amp;".",""),IF(AND(#REF!&gt;=4,$A340&gt;=4),#REF!&amp;".",""),IF($A340="S",#REF!&amp;".","")))</f>
        <v>4.4.0.0.4.</v>
      </c>
      <c r="B340" s="67"/>
      <c r="C340" s="67"/>
      <c r="D340" s="68" t="str">
        <f t="shared" ca="1" si="11"/>
        <v>EXECUÇÃO DE PAVIMENTO COM APLICAÇÃO DE CONCRETO BETUMINOSO USINADO A QUENTE (CBUQ)</v>
      </c>
      <c r="E340" s="69" t="s">
        <v>142</v>
      </c>
      <c r="F340" s="22">
        <v>79.680000000000007</v>
      </c>
      <c r="G340" s="70"/>
      <c r="H340" s="71" t="s">
        <v>17</v>
      </c>
      <c r="I340" s="22"/>
      <c r="J340" s="23"/>
    </row>
    <row r="341" spans="1:10" ht="43.2" x14ac:dyDescent="0.3">
      <c r="A341" s="21" t="str">
        <f ca="1">IF(OR($A341=0,$J341=""),"-",CONCATENATE(#REF!&amp;".",IF(AND(#REF!&gt;=2,$A341&gt;=2),#REF!&amp;".",""),IF(AND(#REF!&gt;=3,$A341&gt;=3),#REF!&amp;".",""),IF(AND(#REF!&gt;=4,$A341&gt;=4),#REF!&amp;".",""),IF($A341="S",#REF!&amp;".","")))</f>
        <v>4.4.0.0.5.</v>
      </c>
      <c r="B341" s="67"/>
      <c r="C341" s="67"/>
      <c r="D341" s="68" t="str">
        <f t="shared" ca="1" si="11"/>
        <v>CIMENTO ASFÁLTICO DE PETRÓLEO (CAP 50/70) PARA FABRICAÇÃO DE CONCRETO BETUMINOSO USINADO A QUENTE (CBUQ), EXCLUSIVE TRANSPORTE</v>
      </c>
      <c r="E341" s="69" t="s">
        <v>140</v>
      </c>
      <c r="F341" s="22">
        <v>10.82</v>
      </c>
      <c r="G341" s="70"/>
      <c r="H341" s="71" t="s">
        <v>35</v>
      </c>
      <c r="I341" s="22"/>
      <c r="J341" s="23"/>
    </row>
    <row r="342" spans="1:10" ht="43.2" x14ac:dyDescent="0.3">
      <c r="A342" s="21" t="str">
        <f ca="1">IF(OR($A342=0,$J342=""),"-",CONCATENATE(#REF!&amp;".",IF(AND(#REF!&gt;=2,$A342&gt;=2),#REF!&amp;".",""),IF(AND(#REF!&gt;=3,$A342&gt;=3),#REF!&amp;".",""),IF(AND(#REF!&gt;=4,$A342&gt;=4),#REF!&amp;".",""),IF($A342="S",#REF!&amp;".","")))</f>
        <v>4.4.0.0.6.</v>
      </c>
      <c r="B342" s="67"/>
      <c r="C342" s="67"/>
      <c r="D342" s="68" t="str">
        <f t="shared" ca="1" si="11"/>
        <v>TRANSPORTE COM CAMINHÃO TANQUE DE TRANSPORTE DE MATERIAL ASFÁLTICO DE 20000 L, EM VIA URBANA PAVIMENTADA, DMT ATÉ 30KM (UNIDADE: TXKM). AF_07/2020</v>
      </c>
      <c r="E342" s="69" t="s">
        <v>141</v>
      </c>
      <c r="F342" s="22">
        <v>324.72000000000003</v>
      </c>
      <c r="G342" s="70"/>
      <c r="H342" s="71" t="s">
        <v>17</v>
      </c>
      <c r="I342" s="22"/>
      <c r="J342" s="23"/>
    </row>
    <row r="343" spans="1:10" ht="43.2" x14ac:dyDescent="0.3">
      <c r="A343" s="21" t="str">
        <f ca="1">IF(OR($A343=0,$J343=""),"-",CONCATENATE(#REF!&amp;".",IF(AND(#REF!&gt;=2,$A343&gt;=2),#REF!&amp;".",""),IF(AND(#REF!&gt;=3,$A343&gt;=3),#REF!&amp;".",""),IF(AND(#REF!&gt;=4,$A343&gt;=4),#REF!&amp;".",""),IF($A343="S",#REF!&amp;".","")))</f>
        <v>4.4.0.0.7.</v>
      </c>
      <c r="B343" s="67"/>
      <c r="C343" s="67"/>
      <c r="D343" s="68" t="str">
        <f t="shared" ca="1" si="11"/>
        <v>TRANSPORTE COM CAMINHÃO TANQUE DE TRANSPORTE DE MATERIAL ASFÁLTICO DE 20000 L, EM VIA URBANA PAVIMENTADA, ADICIONAL PARA DMT EXCEDENTE A 30 KM (UNIDADE: TXKM). AF_07/2020</v>
      </c>
      <c r="E343" s="69" t="s">
        <v>141</v>
      </c>
      <c r="F343" s="22">
        <v>2597.79</v>
      </c>
      <c r="G343" s="70"/>
      <c r="H343" s="71" t="s">
        <v>17</v>
      </c>
      <c r="I343" s="22"/>
      <c r="J343" s="23"/>
    </row>
    <row r="344" spans="1:10" ht="28.8" x14ac:dyDescent="0.3">
      <c r="A344" s="21" t="str">
        <f ca="1">IF(OR($A344=0,$J344=""),"-",CONCATENATE(#REF!&amp;".",IF(AND(#REF!&gt;=2,$A344&gt;=2),#REF!&amp;".",""),IF(AND(#REF!&gt;=3,$A344&gt;=3),#REF!&amp;".",""),IF(AND(#REF!&gt;=4,$A344&gt;=4),#REF!&amp;".",""),IF($A344="S",#REF!&amp;".","")))</f>
        <v>4.4.0.0.8.</v>
      </c>
      <c r="B344" s="67"/>
      <c r="C344" s="67"/>
      <c r="D344" s="68" t="str">
        <f t="shared" ca="1" si="11"/>
        <v>TRANSPORTE COM CAMINHÃO BASCULANTE DE 10 M³, EM VIA URBANA PAVIMENTADA, DMT ATÉ 30 KM (UNIDADE: TXKM). AF_07/2020</v>
      </c>
      <c r="E344" s="69" t="s">
        <v>141</v>
      </c>
      <c r="F344" s="22">
        <v>4016.02</v>
      </c>
      <c r="G344" s="70"/>
      <c r="H344" s="71" t="s">
        <v>17</v>
      </c>
      <c r="I344" s="22"/>
      <c r="J344" s="23"/>
    </row>
    <row r="345" spans="1:10" x14ac:dyDescent="0.3">
      <c r="A345" s="52" t="str">
        <f ca="1">IF(OR($A345=0,$J345=""),"-",CONCATENATE(#REF!&amp;".",IF(AND(#REF!&gt;=2,$A345&gt;=2),#REF!&amp;".",""),IF(AND(#REF!&gt;=3,$A345&gt;=3),#REF!&amp;".",""),IF(AND(#REF!&gt;=4,$A345&gt;=4),#REF!&amp;".",""),IF($A345="S",#REF!&amp;".","")))</f>
        <v>4.5.</v>
      </c>
      <c r="B345" s="53"/>
      <c r="C345" s="54"/>
      <c r="D345" s="55" t="s">
        <v>81</v>
      </c>
      <c r="E345" s="56" t="s">
        <v>19</v>
      </c>
      <c r="F345" s="57">
        <v>0</v>
      </c>
      <c r="G345" s="58"/>
      <c r="H345" s="59"/>
      <c r="I345" s="57"/>
      <c r="J345" s="60"/>
    </row>
    <row r="346" spans="1:10" ht="28.8" x14ac:dyDescent="0.3">
      <c r="A346" s="21" t="str">
        <f ca="1">IF(OR($A346=0,$J346=""),"-",CONCATENATE(#REF!&amp;".",IF(AND(#REF!&gt;=2,$A346&gt;=2),#REF!&amp;".",""),IF(AND(#REF!&gt;=3,$A346&gt;=3),#REF!&amp;".",""),IF(AND(#REF!&gt;=4,$A346&gt;=4),#REF!&amp;".",""),IF($A346="S",#REF!&amp;".","")))</f>
        <v>4.5.0.0.1.</v>
      </c>
      <c r="B346" s="67"/>
      <c r="C346" s="67"/>
      <c r="D346" s="68" t="str">
        <f t="shared" ca="1" si="11"/>
        <v>EXECUÇÃO DE PINTURA DE LIGAÇÃO COM EMULSÃO ASFÁLTICA RR-2C. AF_11/2019 MATERIAL NÃO INCLUSO</v>
      </c>
      <c r="E346" s="69" t="s">
        <v>132</v>
      </c>
      <c r="F346" s="22">
        <v>2656.1</v>
      </c>
      <c r="G346" s="70"/>
      <c r="H346" s="71" t="s">
        <v>17</v>
      </c>
      <c r="I346" s="22"/>
      <c r="J346" s="23"/>
    </row>
    <row r="347" spans="1:10" ht="28.8" x14ac:dyDescent="0.3">
      <c r="A347" s="21" t="str">
        <f ca="1">IF(OR($A347=0,$J347=""),"-",CONCATENATE(#REF!&amp;".",IF(AND(#REF!&gt;=2,$A347&gt;=2),#REF!&amp;".",""),IF(AND(#REF!&gt;=3,$A347&gt;=3),#REF!&amp;".",""),IF(AND(#REF!&gt;=4,$A347&gt;=4),#REF!&amp;".",""),IF($A347="S",#REF!&amp;".","")))</f>
        <v>4.5.0.0.2.</v>
      </c>
      <c r="B347" s="67"/>
      <c r="C347" s="67"/>
      <c r="D347" s="68" t="str">
        <f t="shared" ca="1" si="11"/>
        <v>EMULSAO ASFALTICA CATIONICA RR-2C PARA USO EM PAVIMENTACAO ASFALTICA</v>
      </c>
      <c r="E347" s="69" t="s">
        <v>139</v>
      </c>
      <c r="F347" s="22">
        <v>1195.25</v>
      </c>
      <c r="G347" s="70"/>
      <c r="H347" s="71" t="s">
        <v>35</v>
      </c>
      <c r="I347" s="22"/>
      <c r="J347" s="23"/>
    </row>
    <row r="348" spans="1:10" ht="28.8" x14ac:dyDescent="0.3">
      <c r="A348" s="21" t="str">
        <f ca="1">IF(OR($A348=0,$J348=""),"-",CONCATENATE(#REF!&amp;".",IF(AND(#REF!&gt;=2,$A348&gt;=2),#REF!&amp;".",""),IF(AND(#REF!&gt;=3,$A348&gt;=3),#REF!&amp;".",""),IF(AND(#REF!&gt;=4,$A348&gt;=4),#REF!&amp;".",""),IF($A348="S",#REF!&amp;".","")))</f>
        <v>4.5.0.0.3.</v>
      </c>
      <c r="B348" s="67"/>
      <c r="C348" s="67"/>
      <c r="D348" s="68" t="str">
        <f t="shared" ca="1" si="11"/>
        <v>EXECUÇÃO DE PAVIMENTO COM APLICAÇÃO DE CONCRETO BETUMINOSO USINADO A QUENTE (CBUQ)</v>
      </c>
      <c r="E348" s="69" t="s">
        <v>142</v>
      </c>
      <c r="F348" s="22">
        <v>79.680000000000007</v>
      </c>
      <c r="G348" s="70"/>
      <c r="H348" s="71" t="s">
        <v>17</v>
      </c>
      <c r="I348" s="22"/>
      <c r="J348" s="23"/>
    </row>
    <row r="349" spans="1:10" ht="43.2" x14ac:dyDescent="0.3">
      <c r="A349" s="21" t="str">
        <f ca="1">IF(OR($A349=0,$J349=""),"-",CONCATENATE(#REF!&amp;".",IF(AND(#REF!&gt;=2,$A349&gt;=2),#REF!&amp;".",""),IF(AND(#REF!&gt;=3,$A349&gt;=3),#REF!&amp;".",""),IF(AND(#REF!&gt;=4,$A349&gt;=4),#REF!&amp;".",""),IF($A349="S",#REF!&amp;".","")))</f>
        <v>4.5.0.0.4.</v>
      </c>
      <c r="B349" s="67"/>
      <c r="C349" s="67"/>
      <c r="D349" s="68" t="str">
        <f t="shared" ca="1" si="11"/>
        <v>CIMENTO ASFÁLTICO DE PETRÓLEO (CAP 50/70) PARA FABRICAÇÃO DE CONCRETO BETUMINOSO USINADO A QUENTE (CBUQ), EXCLUSIVE TRANSPORTE</v>
      </c>
      <c r="E349" s="69" t="s">
        <v>140</v>
      </c>
      <c r="F349" s="22">
        <v>10.82</v>
      </c>
      <c r="G349" s="70"/>
      <c r="H349" s="71" t="s">
        <v>35</v>
      </c>
      <c r="I349" s="22"/>
      <c r="J349" s="23"/>
    </row>
    <row r="350" spans="1:10" ht="43.2" x14ac:dyDescent="0.3">
      <c r="A350" s="21" t="str">
        <f ca="1">IF(OR($A350=0,$J350=""),"-",CONCATENATE(#REF!&amp;".",IF(AND(#REF!&gt;=2,$A350&gt;=2),#REF!&amp;".",""),IF(AND(#REF!&gt;=3,$A350&gt;=3),#REF!&amp;".",""),IF(AND(#REF!&gt;=4,$A350&gt;=4),#REF!&amp;".",""),IF($A350="S",#REF!&amp;".","")))</f>
        <v>4.5.0.0.5.</v>
      </c>
      <c r="B350" s="67"/>
      <c r="C350" s="67"/>
      <c r="D350" s="68" t="str">
        <f t="shared" ca="1" si="11"/>
        <v>TRANSPORTE COM CAMINHÃO TANQUE DE TRANSPORTE DE MATERIAL ASFÁLTICO DE 20000 L, EM VIA URBANA PAVIMENTADA, DMT ATÉ 30KM (UNIDADE: TXKM). AF_07/2020</v>
      </c>
      <c r="E350" s="69" t="s">
        <v>141</v>
      </c>
      <c r="F350" s="22">
        <v>324.72000000000003</v>
      </c>
      <c r="G350" s="70"/>
      <c r="H350" s="71" t="s">
        <v>17</v>
      </c>
      <c r="I350" s="22"/>
      <c r="J350" s="23"/>
    </row>
    <row r="351" spans="1:10" ht="43.2" x14ac:dyDescent="0.3">
      <c r="A351" s="21" t="str">
        <f ca="1">IF(OR($A351=0,$J351=""),"-",CONCATENATE(#REF!&amp;".",IF(AND(#REF!&gt;=2,$A351&gt;=2),#REF!&amp;".",""),IF(AND(#REF!&gt;=3,$A351&gt;=3),#REF!&amp;".",""),IF(AND(#REF!&gt;=4,$A351&gt;=4),#REF!&amp;".",""),IF($A351="S",#REF!&amp;".","")))</f>
        <v>4.5.0.0.6.</v>
      </c>
      <c r="B351" s="67"/>
      <c r="C351" s="67"/>
      <c r="D351" s="68" t="str">
        <f t="shared" ca="1" si="11"/>
        <v>TRANSPORTE COM CAMINHÃO TANQUE DE TRANSPORTE DE MATERIAL ASFÁLTICO DE 20000 L, EM VIA URBANA PAVIMENTADA, ADICIONAL PARA DMT EXCEDENTE A 30 KM (UNIDADE: TXKM). AF_07/2020</v>
      </c>
      <c r="E351" s="69" t="s">
        <v>141</v>
      </c>
      <c r="F351" s="22">
        <v>2597.79</v>
      </c>
      <c r="G351" s="70"/>
      <c r="H351" s="71" t="s">
        <v>17</v>
      </c>
      <c r="I351" s="22"/>
      <c r="J351" s="23"/>
    </row>
    <row r="352" spans="1:10" ht="28.8" x14ac:dyDescent="0.3">
      <c r="A352" s="21" t="str">
        <f ca="1">IF(OR($A352=0,$J352=""),"-",CONCATENATE(#REF!&amp;".",IF(AND(#REF!&gt;=2,$A352&gt;=2),#REF!&amp;".",""),IF(AND(#REF!&gt;=3,$A352&gt;=3),#REF!&amp;".",""),IF(AND(#REF!&gt;=4,$A352&gt;=4),#REF!&amp;".",""),IF($A352="S",#REF!&amp;".","")))</f>
        <v>4.5.0.0.7.</v>
      </c>
      <c r="B352" s="67"/>
      <c r="C352" s="67"/>
      <c r="D352" s="68" t="str">
        <f t="shared" ca="1" si="11"/>
        <v>TRANSPORTE COM CAMINHÃO BASCULANTE DE 10 M³, EM VIA URBANA PAVIMENTADA, DMT ATÉ 30 KM (UNIDADE: TXKM). AF_07/2020</v>
      </c>
      <c r="E352" s="69" t="s">
        <v>141</v>
      </c>
      <c r="F352" s="22">
        <v>4016.02</v>
      </c>
      <c r="G352" s="70"/>
      <c r="H352" s="71" t="s">
        <v>17</v>
      </c>
      <c r="I352" s="22"/>
      <c r="J352" s="23"/>
    </row>
    <row r="353" spans="1:10" x14ac:dyDescent="0.3">
      <c r="A353" s="52" t="str">
        <f ca="1">IF(OR($A353=0,$J353=""),"-",CONCATENATE(#REF!&amp;".",IF(AND(#REF!&gt;=2,$A353&gt;=2),#REF!&amp;".",""),IF(AND(#REF!&gt;=3,$A353&gt;=3),#REF!&amp;".",""),IF(AND(#REF!&gt;=4,$A353&gt;=4),#REF!&amp;".",""),IF($A353="S",#REF!&amp;".","")))</f>
        <v>4.6.</v>
      </c>
      <c r="B353" s="53"/>
      <c r="C353" s="54"/>
      <c r="D353" s="55" t="s">
        <v>82</v>
      </c>
      <c r="E353" s="56" t="s">
        <v>19</v>
      </c>
      <c r="F353" s="57">
        <v>0</v>
      </c>
      <c r="G353" s="58"/>
      <c r="H353" s="59"/>
      <c r="I353" s="57"/>
      <c r="J353" s="60"/>
    </row>
    <row r="354" spans="1:10" x14ac:dyDescent="0.3">
      <c r="A354" s="21" t="str">
        <f ca="1">IF(OR($A354=0,$J354=""),"-",CONCATENATE(#REF!&amp;".",IF(AND(#REF!&gt;=2,$A354&gt;=2),#REF!&amp;".",""),IF(AND(#REF!&gt;=3,$A354&gt;=3),#REF!&amp;".",""),IF(AND(#REF!&gt;=4,$A354&gt;=4),#REF!&amp;".",""),IF($A354="S",#REF!&amp;".","")))</f>
        <v>4.6.0.0.1.</v>
      </c>
      <c r="B354" s="67"/>
      <c r="C354" s="67"/>
      <c r="D354" s="68" t="str">
        <f t="shared" ca="1" si="11"/>
        <v>EXECUÇÃO DE CORTE EM PAVIMENTOS (CONCRETO OU CBUQ)</v>
      </c>
      <c r="E354" s="69" t="s">
        <v>138</v>
      </c>
      <c r="F354" s="22">
        <v>673.2</v>
      </c>
      <c r="G354" s="70"/>
      <c r="H354" s="71" t="s">
        <v>17</v>
      </c>
      <c r="I354" s="22"/>
      <c r="J354" s="23"/>
    </row>
    <row r="355" spans="1:10" ht="28.8" x14ac:dyDescent="0.3">
      <c r="A355" s="21" t="str">
        <f ca="1">IF(OR($A355=0,$J355=""),"-",CONCATENATE(#REF!&amp;".",IF(AND(#REF!&gt;=2,$A355&gt;=2),#REF!&amp;".",""),IF(AND(#REF!&gt;=3,$A355&gt;=3),#REF!&amp;".",""),IF(AND(#REF!&gt;=4,$A355&gt;=4),#REF!&amp;".",""),IF($A355="S",#REF!&amp;".","")))</f>
        <v>4.6.0.0.2.</v>
      </c>
      <c r="B355" s="67"/>
      <c r="C355" s="67"/>
      <c r="D355" s="68" t="str">
        <f t="shared" ca="1" si="11"/>
        <v>ESCAVAÇÃO MANUAL DE VALA COM PROFUNDIDADE MENOR OU IGUAL A 1,30 M. AF_02/2021</v>
      </c>
      <c r="E355" s="69" t="s">
        <v>136</v>
      </c>
      <c r="F355" s="22">
        <v>12.12</v>
      </c>
      <c r="G355" s="70"/>
      <c r="H355" s="71" t="s">
        <v>17</v>
      </c>
      <c r="I355" s="22"/>
      <c r="J355" s="23"/>
    </row>
    <row r="356" spans="1:10" ht="57.6" x14ac:dyDescent="0.3">
      <c r="A356" s="21" t="str">
        <f ca="1">IF(OR($A356=0,$J356=""),"-",CONCATENATE(#REF!&amp;".",IF(AND(#REF!&gt;=2,$A356&gt;=2),#REF!&amp;".",""),IF(AND(#REF!&gt;=3,$A356&gt;=3),#REF!&amp;".",""),IF(AND(#REF!&gt;=4,$A356&gt;=4),#REF!&amp;".",""),IF($A356="S",#REF!&amp;".","")))</f>
        <v>4.6.0.0.3.</v>
      </c>
      <c r="B356" s="67"/>
      <c r="C356" s="67"/>
      <c r="D356" s="68" t="str">
        <f t="shared" ca="1" si="11"/>
        <v>CARGA, MANOBRA E DESCARGA DE SOLOS E MATERIAIS GRANULARES EM CAMINHÃO BASCULANTE 10 M³ - CARGA COM ESCAVADEIRA HIDRÁULICA (CAÇAMBA DE 1,20 M³ / 155 HP) E DESCARGA LIVRE (UNIDADE: M3). AF_07/2020</v>
      </c>
      <c r="E356" s="69" t="s">
        <v>136</v>
      </c>
      <c r="F356" s="22">
        <v>16.36</v>
      </c>
      <c r="G356" s="70"/>
      <c r="H356" s="71" t="s">
        <v>17</v>
      </c>
      <c r="I356" s="22"/>
      <c r="J356" s="23"/>
    </row>
    <row r="357" spans="1:10" ht="28.8" x14ac:dyDescent="0.3">
      <c r="A357" s="21" t="str">
        <f ca="1">IF(OR($A357=0,$J357=""),"-",CONCATENATE(#REF!&amp;".",IF(AND(#REF!&gt;=2,$A357&gt;=2),#REF!&amp;".",""),IF(AND(#REF!&gt;=3,$A357&gt;=3),#REF!&amp;".",""),IF(AND(#REF!&gt;=4,$A357&gt;=4),#REF!&amp;".",""),IF($A357="S",#REF!&amp;".","")))</f>
        <v>4.6.0.0.4.</v>
      </c>
      <c r="B357" s="67"/>
      <c r="C357" s="67"/>
      <c r="D357" s="68" t="str">
        <f t="shared" ref="D357:D390" ca="1" si="12">IF($A357="S",REFERENCIA.Descricao,"(digite a descrição aqui)")</f>
        <v>TRANSPORTE COM CAMINHÃO BASCULANTE DE 10 M³, EM VIA URBANA PAVIMENTADA, DMT ATÉ 30 KM (UNIDADE: M3XKM). AF_07/2020</v>
      </c>
      <c r="E357" s="69" t="s">
        <v>137</v>
      </c>
      <c r="F357" s="22">
        <v>176.67</v>
      </c>
      <c r="G357" s="70"/>
      <c r="H357" s="71" t="s">
        <v>17</v>
      </c>
      <c r="I357" s="22"/>
      <c r="J357" s="23"/>
    </row>
    <row r="358" spans="1:10" ht="28.8" x14ac:dyDescent="0.3">
      <c r="A358" s="21" t="str">
        <f ca="1">IF(OR($A358=0,$J358=""),"-",CONCATENATE(#REF!&amp;".",IF(AND(#REF!&gt;=2,$A358&gt;=2),#REF!&amp;".",""),IF(AND(#REF!&gt;=3,$A358&gt;=3),#REF!&amp;".",""),IF(AND(#REF!&gt;=4,$A358&gt;=4),#REF!&amp;".",""),IF($A358="S",#REF!&amp;".","")))</f>
        <v>4.6.0.0.5.</v>
      </c>
      <c r="B358" s="67"/>
      <c r="C358" s="67"/>
      <c r="D358" s="68" t="str">
        <f t="shared" ca="1" si="12"/>
        <v>EXECUÇÃO DE SARJETA DE CONCRETO USINADO, MOLDADA  IN LOCO  EM TRECHO RETO, 30 CM BASE X 6 CM ALTURA.</v>
      </c>
      <c r="E358" s="69" t="s">
        <v>138</v>
      </c>
      <c r="F358" s="22">
        <v>673.2</v>
      </c>
      <c r="G358" s="70"/>
      <c r="H358" s="71" t="s">
        <v>17</v>
      </c>
      <c r="I358" s="22"/>
      <c r="J358" s="23"/>
    </row>
    <row r="359" spans="1:10" x14ac:dyDescent="0.3">
      <c r="A359" s="52" t="str">
        <f ca="1">IF(OR($A359=0,$J359=""),"-",CONCATENATE(#REF!&amp;".",IF(AND(#REF!&gt;=2,$A359&gt;=2),#REF!&amp;".",""),IF(AND(#REF!&gt;=3,$A359&gt;=3),#REF!&amp;".",""),IF(AND(#REF!&gt;=4,$A359&gt;=4),#REF!&amp;".",""),IF($A359="S",#REF!&amp;".","")))</f>
        <v>4.7.</v>
      </c>
      <c r="B359" s="53"/>
      <c r="C359" s="54"/>
      <c r="D359" s="55" t="s">
        <v>83</v>
      </c>
      <c r="E359" s="56" t="s">
        <v>19</v>
      </c>
      <c r="F359" s="57">
        <v>0</v>
      </c>
      <c r="G359" s="58"/>
      <c r="H359" s="59"/>
      <c r="I359" s="57"/>
      <c r="J359" s="60"/>
    </row>
    <row r="360" spans="1:10" x14ac:dyDescent="0.3">
      <c r="A360" s="52" t="str">
        <f ca="1">IF(OR($A360=0,$J360=""),"-",CONCATENATE(#REF!&amp;".",IF(AND(#REF!&gt;=2,$A360&gt;=2),#REF!&amp;".",""),IF(AND(#REF!&gt;=3,$A360&gt;=3),#REF!&amp;".",""),IF(AND(#REF!&gt;=4,$A360&gt;=4),#REF!&amp;".",""),IF($A360="S",#REF!&amp;".","")))</f>
        <v>4.7.1.</v>
      </c>
      <c r="B360" s="53"/>
      <c r="C360" s="54"/>
      <c r="D360" s="55" t="s">
        <v>84</v>
      </c>
      <c r="E360" s="56" t="s">
        <v>19</v>
      </c>
      <c r="F360" s="57">
        <v>0</v>
      </c>
      <c r="G360" s="58"/>
      <c r="H360" s="59"/>
      <c r="I360" s="57"/>
      <c r="J360" s="60"/>
    </row>
    <row r="361" spans="1:10" ht="57.6" x14ac:dyDescent="0.3">
      <c r="A361" s="21" t="str">
        <f ca="1">IF(OR($A361=0,$J361=""),"-",CONCATENATE(#REF!&amp;".",IF(AND(#REF!&gt;=2,$A361&gt;=2),#REF!&amp;".",""),IF(AND(#REF!&gt;=3,$A361&gt;=3),#REF!&amp;".",""),IF(AND(#REF!&gt;=4,$A361&gt;=4),#REF!&amp;".",""),IF($A361="S",#REF!&amp;".","")))</f>
        <v>4.7.1.0.1.</v>
      </c>
      <c r="B361" s="67"/>
      <c r="C361" s="67"/>
      <c r="D361" s="68" t="str">
        <f t="shared" ca="1" si="12"/>
        <v>ESCAVAÇÃO MECANIZADA DE VALA COM PROF. ATÉ 1,5 M (MÉDIA MONTANTE E JUSANTE/UMA COMPOSIÇÃO POR TRECHO), RETROESCAV. (0,26 M3), LARG. MENOR QUE 0,8 M, EM SOLO DE 1A CATEGORIA, EM LOCAIS COM ALTO NÍVEL DE INTERFERÊNCIA. AF_02/2021</v>
      </c>
      <c r="E361" s="69" t="s">
        <v>136</v>
      </c>
      <c r="F361" s="22">
        <v>28.07</v>
      </c>
      <c r="G361" s="70"/>
      <c r="H361" s="71" t="s">
        <v>17</v>
      </c>
      <c r="I361" s="22"/>
      <c r="J361" s="23"/>
    </row>
    <row r="362" spans="1:10" ht="57.6" x14ac:dyDescent="0.3">
      <c r="A362" s="21" t="str">
        <f ca="1">IF(OR($A362=0,$J362=""),"-",CONCATENATE(#REF!&amp;".",IF(AND(#REF!&gt;=2,$A362&gt;=2),#REF!&amp;".",""),IF(AND(#REF!&gt;=3,$A362&gt;=3),#REF!&amp;".",""),IF(AND(#REF!&gt;=4,$A362&gt;=4),#REF!&amp;".",""),IF($A362="S",#REF!&amp;".","")))</f>
        <v>4.7.1.0.2.</v>
      </c>
      <c r="B362" s="67"/>
      <c r="C362" s="67"/>
      <c r="D362" s="68" t="str">
        <f t="shared" ca="1" si="12"/>
        <v>CARGA, MANOBRA E DESCARGA DE SOLOS E MATERIAIS GRANULARES EM CAMINHÃO BASCULANTE 10 M³ - CARGA COM ESCAVADEIRA HIDRÁULICA (CAÇAMBA DE 1,20 M³ / 155 HP) E DESCARGA LIVRE (UNIDADE: M3). AF_07/2020</v>
      </c>
      <c r="E362" s="69" t="s">
        <v>136</v>
      </c>
      <c r="F362" s="22">
        <v>37.89</v>
      </c>
      <c r="G362" s="70"/>
      <c r="H362" s="71" t="s">
        <v>17</v>
      </c>
      <c r="I362" s="22"/>
      <c r="J362" s="23"/>
    </row>
    <row r="363" spans="1:10" ht="28.8" x14ac:dyDescent="0.3">
      <c r="A363" s="21" t="str">
        <f ca="1">IF(OR($A363=0,$J363=""),"-",CONCATENATE(#REF!&amp;".",IF(AND(#REF!&gt;=2,$A363&gt;=2),#REF!&amp;".",""),IF(AND(#REF!&gt;=3,$A363&gt;=3),#REF!&amp;".",""),IF(AND(#REF!&gt;=4,$A363&gt;=4),#REF!&amp;".",""),IF($A363="S",#REF!&amp;".","")))</f>
        <v>4.7.1.0.3.</v>
      </c>
      <c r="B363" s="67"/>
      <c r="C363" s="67"/>
      <c r="D363" s="68" t="str">
        <f t="shared" ca="1" si="12"/>
        <v>TRANSPORTE COM CAMINHÃO BASCULANTE DE 10 M³, EM VIA URBANA PAVIMENTADA, DMT ATÉ 30 KM (UNIDADE: M3XKM). AF_07/2020</v>
      </c>
      <c r="E363" s="69" t="s">
        <v>137</v>
      </c>
      <c r="F363" s="22">
        <v>409.21</v>
      </c>
      <c r="G363" s="70"/>
      <c r="H363" s="71" t="s">
        <v>17</v>
      </c>
      <c r="I363" s="22"/>
      <c r="J363" s="23"/>
    </row>
    <row r="364" spans="1:10" ht="28.8" x14ac:dyDescent="0.3">
      <c r="A364" s="21" t="str">
        <f ca="1">IF(OR($A364=0,$J364=""),"-",CONCATENATE(#REF!&amp;".",IF(AND(#REF!&gt;=2,$A364&gt;=2),#REF!&amp;".",""),IF(AND(#REF!&gt;=3,$A364&gt;=3),#REF!&amp;".",""),IF(AND(#REF!&gt;=4,$A364&gt;=4),#REF!&amp;".",""),IF($A364="S",#REF!&amp;".","")))</f>
        <v>4.7.1.0.4.</v>
      </c>
      <c r="B364" s="67"/>
      <c r="C364" s="67"/>
      <c r="D364" s="68" t="str">
        <f t="shared" ca="1" si="12"/>
        <v>LASTRO COM MATERIAL GRANULAR, APLICADO EM PISOS OU LAJES SOBRE SOLO, ESPESSURA DE *5 CM*. AF_08/2017</v>
      </c>
      <c r="E364" s="69" t="s">
        <v>136</v>
      </c>
      <c r="F364" s="22">
        <v>11.69</v>
      </c>
      <c r="G364" s="70"/>
      <c r="H364" s="71" t="s">
        <v>17</v>
      </c>
      <c r="I364" s="22"/>
      <c r="J364" s="23"/>
    </row>
    <row r="365" spans="1:10" ht="57.6" x14ac:dyDescent="0.3">
      <c r="A365" s="21" t="str">
        <f ca="1">IF(OR($A365=0,$J365=""),"-",CONCATENATE(#REF!&amp;".",IF(AND(#REF!&gt;=2,$A365&gt;=2),#REF!&amp;".",""),IF(AND(#REF!&gt;=3,$A365&gt;=3),#REF!&amp;".",""),IF(AND(#REF!&gt;=4,$A365&gt;=4),#REF!&amp;".",""),IF($A365="S",#REF!&amp;".","")))</f>
        <v>4.7.1.0.5.</v>
      </c>
      <c r="B365" s="67"/>
      <c r="C365" s="67"/>
      <c r="D365" s="68" t="str">
        <f t="shared" ca="1" si="12"/>
        <v>CARGA, MANOBRA E DESCARGA DE SOLOS E MATERIAIS GRANULARES EM CAMINHÃO BASCULANTE 10 M³ - CARGA COM ESCAVADEIRA HIDRÁULICA (CAÇAMBA DE 1,20 M³ / 155 HP) E DESCARGA LIVRE (UNIDADE: M3). AF_07/2020</v>
      </c>
      <c r="E365" s="69" t="s">
        <v>136</v>
      </c>
      <c r="F365" s="22">
        <v>14.38</v>
      </c>
      <c r="G365" s="70"/>
      <c r="H365" s="71" t="s">
        <v>17</v>
      </c>
      <c r="I365" s="22"/>
      <c r="J365" s="23"/>
    </row>
    <row r="366" spans="1:10" ht="28.8" x14ac:dyDescent="0.3">
      <c r="A366" s="21" t="str">
        <f ca="1">IF(OR($A366=0,$J366=""),"-",CONCATENATE(#REF!&amp;".",IF(AND(#REF!&gt;=2,$A366&gt;=2),#REF!&amp;".",""),IF(AND(#REF!&gt;=3,$A366&gt;=3),#REF!&amp;".",""),IF(AND(#REF!&gt;=4,$A366&gt;=4),#REF!&amp;".",""),IF($A366="S",#REF!&amp;".","")))</f>
        <v>4.7.1.0.6.</v>
      </c>
      <c r="B366" s="67"/>
      <c r="C366" s="67"/>
      <c r="D366" s="68" t="str">
        <f t="shared" ca="1" si="12"/>
        <v>TRANSPORTE COM CAMINHÃO BASCULANTE DE 10 M³, EM VIA URBANA PAVIMENTADA, DMT ATÉ 30 KM (UNIDADE: M3XKM). AF_07/2020</v>
      </c>
      <c r="E366" s="69" t="s">
        <v>137</v>
      </c>
      <c r="F366" s="22">
        <v>302.07</v>
      </c>
      <c r="G366" s="70"/>
      <c r="H366" s="71" t="s">
        <v>17</v>
      </c>
      <c r="I366" s="22"/>
      <c r="J366" s="23"/>
    </row>
    <row r="367" spans="1:10" ht="43.2" x14ac:dyDescent="0.3">
      <c r="A367" s="21" t="str">
        <f ca="1">IF(OR($A367=0,$J367=""),"-",CONCATENATE(#REF!&amp;".",IF(AND(#REF!&gt;=2,$A367&gt;=2),#REF!&amp;".",""),IF(AND(#REF!&gt;=3,$A367&gt;=3),#REF!&amp;".",""),IF(AND(#REF!&gt;=4,$A367&gt;=4),#REF!&amp;".",""),IF($A367="S",#REF!&amp;".","")))</f>
        <v>4.7.1.0.7.</v>
      </c>
      <c r="B367" s="67"/>
      <c r="C367" s="67"/>
      <c r="D367" s="68" t="str">
        <f t="shared" ca="1" si="12"/>
        <v>EXECUÇÃO DE PASSEIO (CALÇADA) OU PISO DE CONCRETO COM CONCRETO MOLDADO IN LOCO, USINADO C20, ACABAMENTO CONVENCIONAL, NÃO ARMADO. AF_08/2022</v>
      </c>
      <c r="E367" s="69" t="s">
        <v>136</v>
      </c>
      <c r="F367" s="22">
        <v>16.37</v>
      </c>
      <c r="G367" s="70"/>
      <c r="H367" s="71" t="s">
        <v>17</v>
      </c>
      <c r="I367" s="22"/>
      <c r="J367" s="23"/>
    </row>
    <row r="368" spans="1:10" x14ac:dyDescent="0.3">
      <c r="A368" s="21" t="str">
        <f ca="1">IF(OR($A368=0,$J368=""),"-",CONCATENATE(#REF!&amp;".",IF(AND(#REF!&gt;=2,$A368&gt;=2),#REF!&amp;".",""),IF(AND(#REF!&gt;=3,$A368&gt;=3),#REF!&amp;".",""),IF(AND(#REF!&gt;=4,$A368&gt;=4),#REF!&amp;".",""),IF($A368="S",#REF!&amp;".","")))</f>
        <v>4.7.1.0.8.</v>
      </c>
      <c r="B368" s="67"/>
      <c r="C368" s="67"/>
      <c r="D368" s="68" t="str">
        <f t="shared" ca="1" si="12"/>
        <v>EXECUÇÃO DE CORTE EM PAVIMENTOS (CONCRETO OU CBUQ)</v>
      </c>
      <c r="E368" s="69" t="s">
        <v>138</v>
      </c>
      <c r="F368" s="22">
        <v>107.6</v>
      </c>
      <c r="G368" s="70"/>
      <c r="H368" s="71" t="s">
        <v>17</v>
      </c>
      <c r="I368" s="22"/>
      <c r="J368" s="23"/>
    </row>
    <row r="369" spans="1:10" ht="28.8" x14ac:dyDescent="0.3">
      <c r="A369" s="21" t="str">
        <f ca="1">IF(OR($A369=0,$J369=""),"-",CONCATENATE(#REF!&amp;".",IF(AND(#REF!&gt;=2,$A369&gt;=2),#REF!&amp;".",""),IF(AND(#REF!&gt;=3,$A369&gt;=3),#REF!&amp;".",""),IF(AND(#REF!&gt;=4,$A369&gt;=4),#REF!&amp;".",""),IF($A369="S",#REF!&amp;".","")))</f>
        <v>4.7.1.0.9.</v>
      </c>
      <c r="B369" s="67"/>
      <c r="C369" s="67"/>
      <c r="D369" s="68" t="str">
        <f t="shared" ca="1" si="12"/>
        <v>PISO PODOTÁTIL ALERTA OU DIRECIONAL, 25X25CM, ASSENTADO EM ARGAMASSA</v>
      </c>
      <c r="E369" s="69" t="s">
        <v>134</v>
      </c>
      <c r="F369" s="22">
        <v>19</v>
      </c>
      <c r="G369" s="70"/>
      <c r="H369" s="71" t="s">
        <v>17</v>
      </c>
      <c r="I369" s="22"/>
      <c r="J369" s="23"/>
    </row>
    <row r="370" spans="1:10" x14ac:dyDescent="0.3">
      <c r="A370" s="21" t="str">
        <f ca="1">IF(OR($A370=0,$J370=""),"-",CONCATENATE(#REF!&amp;".",IF(AND(#REF!&gt;=2,$A370&gt;=2),#REF!&amp;".",""),IF(AND(#REF!&gt;=3,$A370&gt;=3),#REF!&amp;".",""),IF(AND(#REF!&gt;=4,$A370&gt;=4),#REF!&amp;".",""),IF($A370="S",#REF!&amp;".","")))</f>
        <v>4.7.1.0.10.</v>
      </c>
      <c r="B370" s="67"/>
      <c r="C370" s="67"/>
      <c r="D370" s="68" t="str">
        <f t="shared" ca="1" si="12"/>
        <v>RETIRADA DE MEIO-FIO COM EMPILHAMENTO, SEM REMOÇÃO</v>
      </c>
      <c r="E370" s="69" t="s">
        <v>138</v>
      </c>
      <c r="F370" s="22">
        <v>32</v>
      </c>
      <c r="G370" s="70"/>
      <c r="H370" s="71" t="s">
        <v>17</v>
      </c>
      <c r="I370" s="22"/>
      <c r="J370" s="23"/>
    </row>
    <row r="371" spans="1:10" x14ac:dyDescent="0.3">
      <c r="A371" s="21" t="str">
        <f ca="1">IF(OR($A371=0,$J371=""),"-",CONCATENATE(#REF!&amp;".",IF(AND(#REF!&gt;=2,$A371&gt;=2),#REF!&amp;".",""),IF(AND(#REF!&gt;=3,$A371&gt;=3),#REF!&amp;".",""),IF(AND(#REF!&gt;=4,$A371&gt;=4),#REF!&amp;".",""),IF($A371="S",#REF!&amp;".","")))</f>
        <v>4.7.1.0.11.</v>
      </c>
      <c r="B371" s="67"/>
      <c r="C371" s="67"/>
      <c r="D371" s="68" t="str">
        <f t="shared" ca="1" si="12"/>
        <v>REASSENTAMENTO DE MEIO-FIO</v>
      </c>
      <c r="E371" s="69" t="s">
        <v>138</v>
      </c>
      <c r="F371" s="22">
        <v>32</v>
      </c>
      <c r="G371" s="70"/>
      <c r="H371" s="71" t="s">
        <v>17</v>
      </c>
      <c r="I371" s="22"/>
      <c r="J371" s="23"/>
    </row>
    <row r="372" spans="1:10" x14ac:dyDescent="0.3">
      <c r="A372" s="52" t="str">
        <f ca="1">IF(OR($A372=0,$J372=""),"-",CONCATENATE(#REF!&amp;".",IF(AND(#REF!&gt;=2,$A372&gt;=2),#REF!&amp;".",""),IF(AND(#REF!&gt;=3,$A372&gt;=3),#REF!&amp;".",""),IF(AND(#REF!&gt;=4,$A372&gt;=4),#REF!&amp;".",""),IF($A372="S",#REF!&amp;".","")))</f>
        <v>4.8.</v>
      </c>
      <c r="B372" s="53"/>
      <c r="C372" s="54"/>
      <c r="D372" s="55" t="s">
        <v>36</v>
      </c>
      <c r="E372" s="56" t="s">
        <v>19</v>
      </c>
      <c r="F372" s="57">
        <v>0</v>
      </c>
      <c r="G372" s="58"/>
      <c r="H372" s="59"/>
      <c r="I372" s="57"/>
      <c r="J372" s="60"/>
    </row>
    <row r="373" spans="1:10" x14ac:dyDescent="0.3">
      <c r="A373" s="52" t="str">
        <f ca="1">IF(OR($A373=0,$J373=""),"-",CONCATENATE(#REF!&amp;".",IF(AND(#REF!&gt;=2,$A373&gt;=2),#REF!&amp;".",""),IF(AND(#REF!&gt;=3,$A373&gt;=3),#REF!&amp;".",""),IF(AND(#REF!&gt;=4,$A373&gt;=4),#REF!&amp;".",""),IF($A373="S",#REF!&amp;".","")))</f>
        <v>4.8.1.</v>
      </c>
      <c r="B373" s="53"/>
      <c r="C373" s="54"/>
      <c r="D373" s="55" t="s">
        <v>37</v>
      </c>
      <c r="E373" s="56" t="s">
        <v>19</v>
      </c>
      <c r="F373" s="57">
        <v>0</v>
      </c>
      <c r="G373" s="58"/>
      <c r="H373" s="59"/>
      <c r="I373" s="57"/>
      <c r="J373" s="60"/>
    </row>
    <row r="374" spans="1:10" ht="28.8" x14ac:dyDescent="0.3">
      <c r="A374" s="21" t="str">
        <f ca="1">IF(OR($A374=0,$J374=""),"-",CONCATENATE(#REF!&amp;".",IF(AND(#REF!&gt;=2,$A374&gt;=2),#REF!&amp;".",""),IF(AND(#REF!&gt;=3,$A374&gt;=3),#REF!&amp;".",""),IF(AND(#REF!&gt;=4,$A374&gt;=4),#REF!&amp;".",""),IF($A374="S",#REF!&amp;".","")))</f>
        <v>4.8.1.0.1.</v>
      </c>
      <c r="B374" s="67"/>
      <c r="C374" s="67"/>
      <c r="D374" s="68" t="str">
        <f t="shared" ca="1" si="12"/>
        <v>PINTURA DE FAIXA COM TERMOPLÁSTICO POR ASPERSÃO - ESPESSURA DE 1,5 MM</v>
      </c>
      <c r="E374" s="69" t="s">
        <v>143</v>
      </c>
      <c r="F374" s="22">
        <v>7.6</v>
      </c>
      <c r="G374" s="70"/>
      <c r="H374" s="71" t="s">
        <v>17</v>
      </c>
      <c r="I374" s="22"/>
      <c r="J374" s="23"/>
    </row>
    <row r="375" spans="1:10" ht="28.8" x14ac:dyDescent="0.3">
      <c r="A375" s="21" t="str">
        <f ca="1">IF(OR($A375=0,$J375=""),"-",CONCATENATE(#REF!&amp;".",IF(AND(#REF!&gt;=2,$A375&gt;=2),#REF!&amp;".",""),IF(AND(#REF!&gt;=3,$A375&gt;=3),#REF!&amp;".",""),IF(AND(#REF!&gt;=4,$A375&gt;=4),#REF!&amp;".",""),IF($A375="S",#REF!&amp;".","")))</f>
        <v>4.8.1.0.2.</v>
      </c>
      <c r="B375" s="67"/>
      <c r="C375" s="67"/>
      <c r="D375" s="68" t="str">
        <f t="shared" ca="1" si="12"/>
        <v>PINTURA DE FAIXA COM TERMOPLÁSTICO POR ASPERSÃO - ESPESSURA DE 1,5 MM</v>
      </c>
      <c r="E375" s="69" t="s">
        <v>143</v>
      </c>
      <c r="F375" s="22">
        <v>8.1</v>
      </c>
      <c r="G375" s="70"/>
      <c r="H375" s="71" t="s">
        <v>17</v>
      </c>
      <c r="I375" s="22"/>
      <c r="J375" s="23"/>
    </row>
    <row r="376" spans="1:10" ht="28.8" x14ac:dyDescent="0.3">
      <c r="A376" s="21" t="str">
        <f ca="1">IF(OR($A376=0,$J376=""),"-",CONCATENATE(#REF!&amp;".",IF(AND(#REF!&gt;=2,$A376&gt;=2),#REF!&amp;".",""),IF(AND(#REF!&gt;=3,$A376&gt;=3),#REF!&amp;".",""),IF(AND(#REF!&gt;=4,$A376&gt;=4),#REF!&amp;".",""),IF($A376="S",#REF!&amp;".","")))</f>
        <v>4.8.1.0.3.</v>
      </c>
      <c r="B376" s="67"/>
      <c r="C376" s="67"/>
      <c r="D376" s="68" t="str">
        <f t="shared" ca="1" si="12"/>
        <v>PINTURA DE SETAS E ZEBRADOS COM TERMOPLÁSTICO POR EXTRUSÃO - ESPESSURA DE 3,0 MM</v>
      </c>
      <c r="E376" s="69" t="s">
        <v>143</v>
      </c>
      <c r="F376" s="22">
        <v>52.92</v>
      </c>
      <c r="G376" s="70"/>
      <c r="H376" s="71" t="s">
        <v>17</v>
      </c>
      <c r="I376" s="22"/>
      <c r="J376" s="23"/>
    </row>
    <row r="377" spans="1:10" x14ac:dyDescent="0.3">
      <c r="A377" s="21" t="str">
        <f ca="1">IF(OR($A377=0,$J377=""),"-",CONCATENATE(#REF!&amp;".",IF(AND(#REF!&gt;=2,$A377&gt;=2),#REF!&amp;".",""),IF(AND(#REF!&gt;=3,$A377&gt;=3),#REF!&amp;".",""),IF(AND(#REF!&gt;=4,$A377&gt;=4),#REF!&amp;".",""),IF($A377="S",#REF!&amp;".","")))</f>
        <v>4.8.1.0.4.</v>
      </c>
      <c r="B377" s="67"/>
      <c r="C377" s="67"/>
      <c r="D377" s="68" t="str">
        <f t="shared" ca="1" si="12"/>
        <v>TACHA REFLETIVA BIDIRECIONAL TIPO I - FORNECIMENTO E COLOCAÇÃO</v>
      </c>
      <c r="E377" s="69" t="s">
        <v>144</v>
      </c>
      <c r="F377" s="22">
        <v>122</v>
      </c>
      <c r="G377" s="70"/>
      <c r="H377" s="71" t="s">
        <v>17</v>
      </c>
      <c r="I377" s="22"/>
      <c r="J377" s="23"/>
    </row>
    <row r="378" spans="1:10" x14ac:dyDescent="0.3">
      <c r="A378" s="52" t="str">
        <f ca="1">IF(OR($A378=0,$J378=""),"-",CONCATENATE(#REF!&amp;".",IF(AND(#REF!&gt;=2,$A378&gt;=2),#REF!&amp;".",""),IF(AND(#REF!&gt;=3,$A378&gt;=3),#REF!&amp;".",""),IF(AND(#REF!&gt;=4,$A378&gt;=4),#REF!&amp;".",""),IF($A378="S",#REF!&amp;".","")))</f>
        <v>4.8.2.</v>
      </c>
      <c r="B378" s="53"/>
      <c r="C378" s="54"/>
      <c r="D378" s="55" t="s">
        <v>38</v>
      </c>
      <c r="E378" s="56" t="s">
        <v>19</v>
      </c>
      <c r="F378" s="57">
        <v>0</v>
      </c>
      <c r="G378" s="58"/>
      <c r="H378" s="59"/>
      <c r="I378" s="57"/>
      <c r="J378" s="60"/>
    </row>
    <row r="379" spans="1:10" ht="28.8" x14ac:dyDescent="0.3">
      <c r="A379" s="21" t="str">
        <f ca="1">IF(OR($A379=0,$J379=""),"-",CONCATENATE(#REF!&amp;".",IF(AND(#REF!&gt;=2,$A379&gt;=2),#REF!&amp;".",""),IF(AND(#REF!&gt;=3,$A379&gt;=3),#REF!&amp;".",""),IF(AND(#REF!&gt;=4,$A379&gt;=4),#REF!&amp;".",""),IF($A379="S",#REF!&amp;".","")))</f>
        <v>4.8.2.0.1.</v>
      </c>
      <c r="B379" s="67"/>
      <c r="C379" s="67"/>
      <c r="D379" s="68" t="str">
        <f t="shared" ca="1" si="12"/>
        <v>CONFECÇÃO DE PLACA EM AÇO Nº 16 GALVANIZADO, COM PELÍCULA RETRORREFLETIVA TIPO I + III</v>
      </c>
      <c r="E379" s="69" t="s">
        <v>132</v>
      </c>
      <c r="F379" s="22">
        <v>3.4</v>
      </c>
      <c r="G379" s="70"/>
      <c r="H379" s="71" t="s">
        <v>17</v>
      </c>
      <c r="I379" s="22"/>
      <c r="J379" s="23"/>
    </row>
    <row r="380" spans="1:10" ht="28.8" x14ac:dyDescent="0.3">
      <c r="A380" s="21" t="str">
        <f ca="1">IF(OR($A380=0,$J380=""),"-",CONCATENATE(#REF!&amp;".",IF(AND(#REF!&gt;=2,$A380&gt;=2),#REF!&amp;".",""),IF(AND(#REF!&gt;=3,$A380&gt;=3),#REF!&amp;".",""),IF(AND(#REF!&gt;=4,$A380&gt;=4),#REF!&amp;".",""),IF($A380="S",#REF!&amp;".","")))</f>
        <v>4.8.2.0.2.</v>
      </c>
      <c r="B380" s="67"/>
      <c r="C380" s="67"/>
      <c r="D380" s="68" t="str">
        <f t="shared" ca="1" si="12"/>
        <v>FORNECIMENTO E IMPLANTAÇÃO DE SUPORTE METÁLICO GALVANIZADO PARA PLACA</v>
      </c>
      <c r="E380" s="69" t="s">
        <v>131</v>
      </c>
      <c r="F380" s="22">
        <v>15</v>
      </c>
      <c r="G380" s="70"/>
      <c r="H380" s="71" t="s">
        <v>17</v>
      </c>
      <c r="I380" s="22"/>
      <c r="J380" s="23"/>
    </row>
    <row r="381" spans="1:10" x14ac:dyDescent="0.3">
      <c r="A381" s="52" t="str">
        <f ca="1">IF(OR($A381=0,$J381=""),"-",CONCATENATE(#REF!&amp;".",IF(AND(#REF!&gt;=2,$A381&gt;=2),#REF!&amp;".",""),IF(AND(#REF!&gt;=3,$A381&gt;=3),#REF!&amp;".",""),IF(AND(#REF!&gt;=4,$A381&gt;=4),#REF!&amp;".",""),IF($A381="S",#REF!&amp;".","")))</f>
        <v>4.9.</v>
      </c>
      <c r="B381" s="53"/>
      <c r="C381" s="54"/>
      <c r="D381" s="55" t="s">
        <v>39</v>
      </c>
      <c r="E381" s="56" t="s">
        <v>19</v>
      </c>
      <c r="F381" s="57">
        <v>0</v>
      </c>
      <c r="G381" s="58"/>
      <c r="H381" s="59"/>
      <c r="I381" s="57"/>
      <c r="J381" s="60"/>
    </row>
    <row r="382" spans="1:10" x14ac:dyDescent="0.3">
      <c r="A382" s="21" t="str">
        <f ca="1">IF(OR($A382=0,$J382=""),"-",CONCATENATE(#REF!&amp;".",IF(AND(#REF!&gt;=2,$A382&gt;=2),#REF!&amp;".",""),IF(AND(#REF!&gt;=3,$A382&gt;=3),#REF!&amp;".",""),IF(AND(#REF!&gt;=4,$A382&gt;=4),#REF!&amp;".",""),IF($A382="S",#REF!&amp;".","")))</f>
        <v>4.9.0.0.1.</v>
      </c>
      <c r="B382" s="67"/>
      <c r="C382" s="67"/>
      <c r="D382" s="68" t="str">
        <f t="shared" ca="1" si="12"/>
        <v>ENSAIO MARSHALL - MISTURA BETUMINOSA A QUENTE - (SINAPI 74022/4)</v>
      </c>
      <c r="E382" s="69" t="s">
        <v>145</v>
      </c>
      <c r="F382" s="22">
        <v>3</v>
      </c>
      <c r="G382" s="70"/>
      <c r="H382" s="71" t="s">
        <v>17</v>
      </c>
      <c r="I382" s="22"/>
      <c r="J382" s="23"/>
    </row>
    <row r="383" spans="1:10" x14ac:dyDescent="0.3">
      <c r="A383" s="52" t="str">
        <f ca="1">IF(OR($A383=0,$J383=""),"-",CONCATENATE(#REF!&amp;".",IF(AND(#REF!&gt;=2,$A383&gt;=2),#REF!&amp;".",""),IF(AND(#REF!&gt;=3,$A383&gt;=3),#REF!&amp;".",""),IF(AND(#REF!&gt;=4,$A383&gt;=4),#REF!&amp;".",""),IF($A383="S",#REF!&amp;".","")))</f>
        <v>4.10.</v>
      </c>
      <c r="B383" s="53"/>
      <c r="C383" s="54"/>
      <c r="D383" s="55" t="s">
        <v>40</v>
      </c>
      <c r="E383" s="56" t="s">
        <v>19</v>
      </c>
      <c r="F383" s="57">
        <v>0</v>
      </c>
      <c r="G383" s="58"/>
      <c r="H383" s="59"/>
      <c r="I383" s="57"/>
      <c r="J383" s="60"/>
    </row>
    <row r="384" spans="1:10" ht="28.8" x14ac:dyDescent="0.3">
      <c r="A384" s="21" t="str">
        <f ca="1">IF(OR($A384=0,$J384=""),"-",CONCATENATE(#REF!&amp;".",IF(AND(#REF!&gt;=2,$A384&gt;=2),#REF!&amp;".",""),IF(AND(#REF!&gt;=3,$A384&gt;=3),#REF!&amp;".",""),IF(AND(#REF!&gt;=4,$A384&gt;=4),#REF!&amp;".",""),IF($A384="S",#REF!&amp;".","")))</f>
        <v>4.10.0.0.1.</v>
      </c>
      <c r="B384" s="67"/>
      <c r="C384" s="67"/>
      <c r="D384" s="68" t="str">
        <f t="shared" ca="1" si="12"/>
        <v>PINTURA DE MEIO-FIO COM TINTA BRANCA A BASE DE CAL (CAIAÇÃO). AF_05/2021</v>
      </c>
      <c r="E384" s="69" t="s">
        <v>138</v>
      </c>
      <c r="F384" s="22">
        <v>673.2</v>
      </c>
      <c r="G384" s="70"/>
      <c r="H384" s="71" t="s">
        <v>17</v>
      </c>
      <c r="I384" s="22"/>
      <c r="J384" s="23"/>
    </row>
    <row r="385" spans="1:10" x14ac:dyDescent="0.3">
      <c r="A385" s="21" t="str">
        <f ca="1">IF(OR($A385=0,$J385=""),"-",CONCATENATE(#REF!&amp;".",IF(AND(#REF!&gt;=2,$A385&gt;=2),#REF!&amp;".",""),IF(AND(#REF!&gt;=3,$A385&gt;=3),#REF!&amp;".",""),IF(AND(#REF!&gt;=4,$A385&gt;=4),#REF!&amp;".",""),IF($A385="S",#REF!&amp;".","")))</f>
        <v>4.10.0.0.2.</v>
      </c>
      <c r="B385" s="67"/>
      <c r="C385" s="67"/>
      <c r="D385" s="68" t="str">
        <f t="shared" ca="1" si="12"/>
        <v>LIMPEZA FINAL DE OBRA</v>
      </c>
      <c r="E385" s="69" t="s">
        <v>132</v>
      </c>
      <c r="F385" s="22">
        <v>2656.1</v>
      </c>
      <c r="G385" s="70"/>
      <c r="H385" s="71" t="s">
        <v>17</v>
      </c>
      <c r="I385" s="22"/>
      <c r="J385" s="23"/>
    </row>
    <row r="386" spans="1:10" x14ac:dyDescent="0.3">
      <c r="A386" s="43" t="str">
        <f ca="1">IF(OR($A386=0,$J386=""),"-",CONCATENATE(#REF!&amp;".",IF(AND(#REF!&gt;=2,$A386&gt;=2),#REF!&amp;".",""),IF(AND(#REF!&gt;=3,$A386&gt;=3),#REF!&amp;".",""),IF(AND(#REF!&gt;=4,$A386&gt;=4),#REF!&amp;".",""),IF($A386="S",#REF!&amp;".","")))</f>
        <v>5.</v>
      </c>
      <c r="B386" s="44"/>
      <c r="C386" s="45"/>
      <c r="D386" s="46" t="s">
        <v>85</v>
      </c>
      <c r="E386" s="47" t="s">
        <v>19</v>
      </c>
      <c r="F386" s="48">
        <v>0</v>
      </c>
      <c r="G386" s="49"/>
      <c r="H386" s="50"/>
      <c r="I386" s="48"/>
      <c r="J386" s="51"/>
    </row>
    <row r="387" spans="1:10" x14ac:dyDescent="0.3">
      <c r="A387" s="52" t="str">
        <f ca="1">IF(OR($A387=0,$J387=""),"-",CONCATENATE(#REF!&amp;".",IF(AND(#REF!&gt;=2,$A387&gt;=2),#REF!&amp;".",""),IF(AND(#REF!&gt;=3,$A387&gt;=3),#REF!&amp;".",""),IF(AND(#REF!&gt;=4,$A387&gt;=4),#REF!&amp;".",""),IF($A387="S",#REF!&amp;".","")))</f>
        <v>5.1.</v>
      </c>
      <c r="B387" s="53"/>
      <c r="C387" s="54"/>
      <c r="D387" s="55" t="s">
        <v>44</v>
      </c>
      <c r="E387" s="56" t="s">
        <v>19</v>
      </c>
      <c r="F387" s="57">
        <v>0</v>
      </c>
      <c r="G387" s="58"/>
      <c r="H387" s="59"/>
      <c r="I387" s="57"/>
      <c r="J387" s="60"/>
    </row>
    <row r="388" spans="1:10" x14ac:dyDescent="0.3">
      <c r="A388" s="21" t="str">
        <f ca="1">IF(OR($A388=0,$J388=""),"-",CONCATENATE(#REF!&amp;".",IF(AND(#REF!&gt;=2,$A388&gt;=2),#REF!&amp;".",""),IF(AND(#REF!&gt;=3,$A388&gt;=3),#REF!&amp;".",""),IF(AND(#REF!&gt;=4,$A388&gt;=4),#REF!&amp;".",""),IF($A388="S",#REF!&amp;".","")))</f>
        <v>5.1.0.0.1.</v>
      </c>
      <c r="B388" s="67"/>
      <c r="C388" s="67"/>
      <c r="D388" s="68" t="str">
        <f t="shared" ca="1" si="12"/>
        <v>PLACA DE OBRA EM CHAPA GALVANIZADA N.22, ADESIVADA, 3,00x1,50M</v>
      </c>
      <c r="E388" s="69" t="s">
        <v>132</v>
      </c>
      <c r="F388" s="22">
        <v>4.5</v>
      </c>
      <c r="G388" s="70"/>
      <c r="H388" s="71" t="s">
        <v>17</v>
      </c>
      <c r="I388" s="22"/>
      <c r="J388" s="23"/>
    </row>
    <row r="389" spans="1:10" ht="28.8" x14ac:dyDescent="0.3">
      <c r="A389" s="21" t="str">
        <f ca="1">IF(OR($A389=0,$J389=""),"-",CONCATENATE(#REF!&amp;".",IF(AND(#REF!&gt;=2,$A389&gt;=2),#REF!&amp;".",""),IF(AND(#REF!&gt;=3,$A389&gt;=3),#REF!&amp;".",""),IF(AND(#REF!&gt;=4,$A389&gt;=4),#REF!&amp;".",""),IF($A389="S",#REF!&amp;".","")))</f>
        <v>5.1.0.0.2.</v>
      </c>
      <c r="B389" s="67"/>
      <c r="C389" s="67"/>
      <c r="D389" s="68" t="str">
        <f t="shared" ca="1" si="12"/>
        <v>SERVICOS TOPOGRAFICOS PARA PAVIMENTACAO, INCLUSIVE NOTA DE SERVICOS, ACOMPANHAMENTO E GREIDE REF 78472</v>
      </c>
      <c r="E389" s="69" t="s">
        <v>134</v>
      </c>
      <c r="F389" s="22">
        <v>3053.72</v>
      </c>
      <c r="G389" s="70"/>
      <c r="H389" s="71" t="s">
        <v>17</v>
      </c>
      <c r="I389" s="22"/>
      <c r="J389" s="23"/>
    </row>
    <row r="390" spans="1:10" x14ac:dyDescent="0.3">
      <c r="A390" s="21" t="str">
        <f ca="1">IF(OR($A390=0,$J390=""),"-",CONCATENATE(#REF!&amp;".",IF(AND(#REF!&gt;=2,$A390&gt;=2),#REF!&amp;".",""),IF(AND(#REF!&gt;=3,$A390&gt;=3),#REF!&amp;".",""),IF(AND(#REF!&gt;=4,$A390&gt;=4),#REF!&amp;".",""),IF($A390="S",#REF!&amp;".","")))</f>
        <v>5.1.0.0.3.</v>
      </c>
      <c r="B390" s="67"/>
      <c r="C390" s="67"/>
      <c r="D390" s="68" t="str">
        <f t="shared" ca="1" si="12"/>
        <v>LIMPEZA PRÉVIA DE VIA, INCLUINDO CAPINA NOS BORDOS</v>
      </c>
      <c r="E390" s="69" t="s">
        <v>132</v>
      </c>
      <c r="F390" s="22">
        <v>3053.72</v>
      </c>
      <c r="G390" s="70"/>
      <c r="H390" s="71" t="s">
        <v>17</v>
      </c>
      <c r="I390" s="22"/>
      <c r="J390" s="23"/>
    </row>
    <row r="391" spans="1:10" x14ac:dyDescent="0.3">
      <c r="A391" s="52" t="str">
        <f ca="1">IF(OR($A391=0,$J391=""),"-",CONCATENATE(#REF!&amp;".",IF(AND(#REF!&gt;=2,$A391&gt;=2),#REF!&amp;".",""),IF(AND(#REF!&gt;=3,$A391&gt;=3),#REF!&amp;".",""),IF(AND(#REF!&gt;=4,$A391&gt;=4),#REF!&amp;".",""),IF($A391="S",#REF!&amp;".","")))</f>
        <v>5.2.</v>
      </c>
      <c r="B391" s="53"/>
      <c r="C391" s="54"/>
      <c r="D391" s="66" t="s">
        <v>43</v>
      </c>
      <c r="E391" s="56" t="s">
        <v>19</v>
      </c>
      <c r="F391" s="57">
        <v>0</v>
      </c>
      <c r="G391" s="58"/>
      <c r="H391" s="59"/>
      <c r="I391" s="57"/>
      <c r="J391" s="60"/>
    </row>
    <row r="392" spans="1:10" x14ac:dyDescent="0.3">
      <c r="A392" s="21" t="str">
        <f ca="1">IF(OR($A392=0,$J392=""),"-",CONCATENATE(#REF!&amp;".",IF(AND(#REF!&gt;=2,$A392&gt;=2),#REF!&amp;".",""),IF(AND(#REF!&gt;=3,$A392&gt;=3),#REF!&amp;".",""),IF(AND(#REF!&gt;=4,$A392&gt;=4),#REF!&amp;".",""),IF($A392="S",#REF!&amp;".","")))</f>
        <v>5.2.0.0.1.</v>
      </c>
      <c r="B392" s="67"/>
      <c r="C392" s="67"/>
      <c r="D392" s="68" t="str">
        <f t="shared" ref="D392:D428" ca="1" si="13">IF($A392="S",REFERENCIA.Descricao,"(digite a descrição aqui)")</f>
        <v>SINALIZAÇÃO DE OBRA - RUA DR. JOÃO PESSOA</v>
      </c>
      <c r="E392" s="69" t="s">
        <v>145</v>
      </c>
      <c r="F392" s="22">
        <v>1</v>
      </c>
      <c r="G392" s="70"/>
      <c r="H392" s="71" t="s">
        <v>17</v>
      </c>
      <c r="I392" s="22"/>
      <c r="J392" s="23"/>
    </row>
    <row r="393" spans="1:10" x14ac:dyDescent="0.3">
      <c r="A393" s="52" t="str">
        <f ca="1">IF(OR($A393=0,$J393=""),"-",CONCATENATE(#REF!&amp;".",IF(AND(#REF!&gt;=2,$A393&gt;=2),#REF!&amp;".",""),IF(AND(#REF!&gt;=3,$A393&gt;=3),#REF!&amp;".",""),IF(AND(#REF!&gt;=4,$A393&gt;=4),#REF!&amp;".",""),IF($A393="S",#REF!&amp;".","")))</f>
        <v>5.3.</v>
      </c>
      <c r="B393" s="53"/>
      <c r="C393" s="54"/>
      <c r="D393" s="55" t="s">
        <v>24</v>
      </c>
      <c r="E393" s="56" t="s">
        <v>19</v>
      </c>
      <c r="F393" s="57">
        <v>0</v>
      </c>
      <c r="G393" s="58"/>
      <c r="H393" s="59"/>
      <c r="I393" s="57"/>
      <c r="J393" s="60"/>
    </row>
    <row r="394" spans="1:10" ht="28.8" x14ac:dyDescent="0.3">
      <c r="A394" s="21" t="str">
        <f ca="1">IF(OR($A394=0,$J394=""),"-",CONCATENATE(#REF!&amp;".",IF(AND(#REF!&gt;=2,$A394&gt;=2),#REF!&amp;".",""),IF(AND(#REF!&gt;=3,$A394&gt;=3),#REF!&amp;".",""),IF(AND(#REF!&gt;=4,$A394&gt;=4),#REF!&amp;".",""),IF($A394="S",#REF!&amp;".","")))</f>
        <v>5.3.0.0.1.</v>
      </c>
      <c r="B394" s="67"/>
      <c r="C394" s="67"/>
      <c r="D394" s="68" t="str">
        <f t="shared" ca="1" si="13"/>
        <v>PODA EM ALTURA DE ÁRVORE COM DIÂMETRO DE TRONCO MENOR QUE 0,20 M.AF_05/2018</v>
      </c>
      <c r="E394" s="69" t="s">
        <v>135</v>
      </c>
      <c r="F394" s="22">
        <v>11</v>
      </c>
      <c r="G394" s="70"/>
      <c r="H394" s="71" t="s">
        <v>17</v>
      </c>
      <c r="I394" s="22"/>
      <c r="J394" s="23"/>
    </row>
    <row r="395" spans="1:10" ht="57.6" x14ac:dyDescent="0.3">
      <c r="A395" s="21" t="str">
        <f ca="1">IF(OR($A395=0,$J395=""),"-",CONCATENATE(#REF!&amp;".",IF(AND(#REF!&gt;=2,$A395&gt;=2),#REF!&amp;".",""),IF(AND(#REF!&gt;=3,$A395&gt;=3),#REF!&amp;".",""),IF(AND(#REF!&gt;=4,$A395&gt;=4),#REF!&amp;".",""),IF($A395="S",#REF!&amp;".","")))</f>
        <v>5.3.0.0.2.</v>
      </c>
      <c r="B395" s="67"/>
      <c r="C395" s="67"/>
      <c r="D395" s="68" t="str">
        <f ca="1">IF($A395="S",REFERENCIA.Descricao,"(digite a descrição aqui)")</f>
        <v>CARGA, MANOBRA E DESCARGA DE SOLOS E MATERIAIS GRANULARES EM CAMINHÃO BASCULANTE 10 M³ - CARGA COM ESCAVADEIRA HIDRÁULICA (CAÇAMBA DE 1,20 M³ / 155 HP) E DESCARGA LIVRE (UNIDADE: M3). AF_07/2020</v>
      </c>
      <c r="E395" s="69" t="s">
        <v>136</v>
      </c>
      <c r="F395" s="22">
        <v>14.85</v>
      </c>
      <c r="G395" s="70"/>
      <c r="H395" s="71" t="s">
        <v>17</v>
      </c>
      <c r="I395" s="22"/>
      <c r="J395" s="23"/>
    </row>
    <row r="396" spans="1:10" ht="28.8" x14ac:dyDescent="0.3">
      <c r="A396" s="21" t="str">
        <f ca="1">IF(OR($A396=0,$J396=""),"-",CONCATENATE(#REF!&amp;".",IF(AND(#REF!&gt;=2,$A396&gt;=2),#REF!&amp;".",""),IF(AND(#REF!&gt;=3,$A396&gt;=3),#REF!&amp;".",""),IF(AND(#REF!&gt;=4,$A396&gt;=4),#REF!&amp;".",""),IF($A396="S",#REF!&amp;".","")))</f>
        <v>5.3.0.0.3.</v>
      </c>
      <c r="B396" s="67"/>
      <c r="C396" s="67"/>
      <c r="D396" s="68" t="str">
        <f t="shared" ca="1" si="13"/>
        <v>TRANSPORTE COM CAMINHÃO BASCULANTE DE 10 M³, EM VIA URBANA PAVIMENTADA, DMT ATÉ 30 KM (UNIDADE: M3XKM). AF_07/2020</v>
      </c>
      <c r="E396" s="69" t="s">
        <v>137</v>
      </c>
      <c r="F396" s="22">
        <v>169.29</v>
      </c>
      <c r="G396" s="70"/>
      <c r="H396" s="71" t="s">
        <v>17</v>
      </c>
      <c r="I396" s="22"/>
      <c r="J396" s="23"/>
    </row>
    <row r="397" spans="1:10" x14ac:dyDescent="0.3">
      <c r="A397" s="52" t="str">
        <f ca="1">IF(OR($A397=0,$J397=""),"-",CONCATENATE(#REF!&amp;".",IF(AND(#REF!&gt;=2,$A397&gt;=2),#REF!&amp;".",""),IF(AND(#REF!&gt;=3,$A397&gt;=3),#REF!&amp;".",""),IF(AND(#REF!&gt;=4,$A397&gt;=4),#REF!&amp;".",""),IF($A397="S",#REF!&amp;".","")))</f>
        <v>5.4.</v>
      </c>
      <c r="B397" s="53"/>
      <c r="C397" s="54"/>
      <c r="D397" s="55" t="s">
        <v>86</v>
      </c>
      <c r="E397" s="56" t="s">
        <v>19</v>
      </c>
      <c r="F397" s="57">
        <v>0</v>
      </c>
      <c r="G397" s="58"/>
      <c r="H397" s="59"/>
      <c r="I397" s="57"/>
      <c r="J397" s="60"/>
    </row>
    <row r="398" spans="1:10" ht="57.6" x14ac:dyDescent="0.3">
      <c r="A398" s="21" t="str">
        <f ca="1">IF(OR($A398=0,$J398=""),"-",CONCATENATE(#REF!&amp;".",IF(AND(#REF!&gt;=2,$A398&gt;=2),#REF!&amp;".",""),IF(AND(#REF!&gt;=3,$A398&gt;=3),#REF!&amp;".",""),IF(AND(#REF!&gt;=4,$A398&gt;=4),#REF!&amp;".",""),IF($A398="S",#REF!&amp;".","")))</f>
        <v>5.4.0.0.1.</v>
      </c>
      <c r="B398" s="67"/>
      <c r="C398" s="67"/>
      <c r="D398" s="68" t="str">
        <f t="shared" ca="1" si="13"/>
        <v>ASSENTAMENTO DE GUIA (MEIO-FIO) EM TRECHO RETO, CONFECCIONADA EM CONCRETO PRÉ-FABRICADO, DIMENSÕES 100X15X13X30 CM (COMPRIMENTO X BASE INFERIOR X BASE SUPERIOR X ALTURA), PARA VIAS URBANAS (USO VIÁRIO). AF_06/2016</v>
      </c>
      <c r="E398" s="69" t="s">
        <v>138</v>
      </c>
      <c r="F398" s="22">
        <v>38</v>
      </c>
      <c r="G398" s="70"/>
      <c r="H398" s="71" t="s">
        <v>17</v>
      </c>
      <c r="I398" s="22"/>
      <c r="J398" s="23"/>
    </row>
    <row r="399" spans="1:10" x14ac:dyDescent="0.3">
      <c r="A399" s="52" t="str">
        <f ca="1">IF(OR($A399=0,$J399=""),"-",CONCATENATE(#REF!&amp;".",IF(AND(#REF!&gt;=2,$A399&gt;=2),#REF!&amp;".",""),IF(AND(#REF!&gt;=3,$A399&gt;=3),#REF!&amp;".",""),IF(AND(#REF!&gt;=4,$A399&gt;=4),#REF!&amp;".",""),IF($A399="S",#REF!&amp;".","")))</f>
        <v>5.5.</v>
      </c>
      <c r="B399" s="53"/>
      <c r="C399" s="54"/>
      <c r="D399" s="55" t="s">
        <v>87</v>
      </c>
      <c r="E399" s="56" t="s">
        <v>19</v>
      </c>
      <c r="F399" s="57">
        <v>0</v>
      </c>
      <c r="G399" s="58"/>
      <c r="H399" s="59"/>
      <c r="I399" s="57"/>
      <c r="J399" s="60"/>
    </row>
    <row r="400" spans="1:10" x14ac:dyDescent="0.3">
      <c r="A400" s="52" t="str">
        <f ca="1">IF(OR($A400=0,$J400=""),"-",CONCATENATE(#REF!&amp;".",IF(AND(#REF!&gt;=2,$A400&gt;=2),#REF!&amp;".",""),IF(AND(#REF!&gt;=3,$A400&gt;=3),#REF!&amp;".",""),IF(AND(#REF!&gt;=4,$A400&gt;=4),#REF!&amp;".",""),IF($A400="S",#REF!&amp;".","")))</f>
        <v>5.5.1.</v>
      </c>
      <c r="B400" s="53"/>
      <c r="C400" s="54"/>
      <c r="D400" s="55" t="s">
        <v>88</v>
      </c>
      <c r="E400" s="56" t="s">
        <v>19</v>
      </c>
      <c r="F400" s="57">
        <v>0</v>
      </c>
      <c r="G400" s="58"/>
      <c r="H400" s="59"/>
      <c r="I400" s="57"/>
      <c r="J400" s="60"/>
    </row>
    <row r="401" spans="1:10" ht="57.6" x14ac:dyDescent="0.3">
      <c r="A401" s="21" t="str">
        <f ca="1">IF(OR($A401=0,$J401=""),"-",CONCATENATE(#REF!&amp;".",IF(AND(#REF!&gt;=2,$A401&gt;=2),#REF!&amp;".",""),IF(AND(#REF!&gt;=3,$A401&gt;=3),#REF!&amp;".",""),IF(AND(#REF!&gt;=4,$A401&gt;=4),#REF!&amp;".",""),IF($A401="S",#REF!&amp;".","")))</f>
        <v>5.5.1.0.1.</v>
      </c>
      <c r="B401" s="67"/>
      <c r="C401" s="67"/>
      <c r="D401" s="68" t="str">
        <f t="shared" ca="1" si="13"/>
        <v>ESCAVAÇÃO MECANIZADA DE VALA COM PROF. ATÉ 1,5 M (MÉDIA MONTANTE E JUSANTE/UMA COMPOSIÇÃO POR TRECHO), ESCAVADEIRA (0,8 M3),LARG. MENOR QUE 1,5 M, EM SOLO MOLE, LOCAIS COM BAIXO NÍVEL DE INTERFERÊNCIA. AF_02/2021</v>
      </c>
      <c r="E401" s="69" t="s">
        <v>136</v>
      </c>
      <c r="F401" s="22">
        <v>2.83</v>
      </c>
      <c r="G401" s="70"/>
      <c r="H401" s="71" t="s">
        <v>17</v>
      </c>
      <c r="I401" s="22"/>
      <c r="J401" s="23"/>
    </row>
    <row r="402" spans="1:10" ht="28.8" x14ac:dyDescent="0.3">
      <c r="A402" s="21" t="str">
        <f ca="1">IF(OR($A402=0,$J402=""),"-",CONCATENATE(#REF!&amp;".",IF(AND(#REF!&gt;=2,$A402&gt;=2),#REF!&amp;".",""),IF(AND(#REF!&gt;=3,$A402&gt;=3),#REF!&amp;".",""),IF(AND(#REF!&gt;=4,$A402&gt;=4),#REF!&amp;".",""),IF($A402="S",#REF!&amp;".","")))</f>
        <v>5.5.1.0.2.</v>
      </c>
      <c r="B402" s="67"/>
      <c r="C402" s="67"/>
      <c r="D402" s="68" t="str">
        <f t="shared" ca="1" si="13"/>
        <v>TRANSPORTE COM CAMINHÃO BASCULANTE DE 10 M³, EM VIA URBANA PAVIMENTADA, DMT ATÉ 30 KM (UNIDADE: M3XKM). AF_07/2020</v>
      </c>
      <c r="E402" s="69" t="s">
        <v>137</v>
      </c>
      <c r="F402" s="22">
        <v>43.56</v>
      </c>
      <c r="G402" s="70"/>
      <c r="H402" s="71" t="s">
        <v>17</v>
      </c>
      <c r="I402" s="22"/>
      <c r="J402" s="23"/>
    </row>
    <row r="403" spans="1:10" ht="57.6" x14ac:dyDescent="0.3">
      <c r="A403" s="21" t="str">
        <f ca="1">IF(OR($A403=0,$J403=""),"-",CONCATENATE(#REF!&amp;".",IF(AND(#REF!&gt;=2,$A403&gt;=2),#REF!&amp;".",""),IF(AND(#REF!&gt;=3,$A403&gt;=3),#REF!&amp;".",""),IF(AND(#REF!&gt;=4,$A403&gt;=4),#REF!&amp;".",""),IF($A403="S",#REF!&amp;".","")))</f>
        <v>5.5.1.0.3.</v>
      </c>
      <c r="B403" s="67"/>
      <c r="C403" s="67"/>
      <c r="D403" s="68" t="str">
        <f ca="1">IF($A403="S",REFERENCIA.Descricao,"(digite a descrição aqui)")</f>
        <v>CARGA, MANOBRA E DESCARGA DE SOLOS E MATERIAIS GRANULARES EM CAMINHÃO BASCULANTE 10 M³ - CARGA COM ESCAVADEIRA HIDRÁULICA (CAÇAMBA DE 1,20 M³ / 155 HP) E DESCARGA LIVRE (UNIDADE: M3). AF_07/2020</v>
      </c>
      <c r="E403" s="69" t="s">
        <v>136</v>
      </c>
      <c r="F403" s="22">
        <v>3.82</v>
      </c>
      <c r="G403" s="70"/>
      <c r="H403" s="71" t="s">
        <v>17</v>
      </c>
      <c r="I403" s="22"/>
      <c r="J403" s="23"/>
    </row>
    <row r="404" spans="1:10" ht="28.8" x14ac:dyDescent="0.3">
      <c r="A404" s="21" t="str">
        <f ca="1">IF(OR($A404=0,$J404=""),"-",CONCATENATE(#REF!&amp;".",IF(AND(#REF!&gt;=2,$A404&gt;=2),#REF!&amp;".",""),IF(AND(#REF!&gt;=3,$A404&gt;=3),#REF!&amp;".",""),IF(AND(#REF!&gt;=4,$A404&gt;=4),#REF!&amp;".",""),IF($A404="S",#REF!&amp;".","")))</f>
        <v>5.5.1.0.4.</v>
      </c>
      <c r="B404" s="67"/>
      <c r="C404" s="67"/>
      <c r="D404" s="68" t="str">
        <f t="shared" ca="1" si="13"/>
        <v>LASTRO COM MATERIAL GRANULAR, APLICADO EM PISOS OU LAJES SOBRE SOLO, ESPESSURA DE *5 CM*. AF_08/2017</v>
      </c>
      <c r="E404" s="69" t="s">
        <v>136</v>
      </c>
      <c r="F404" s="22">
        <v>1.0900000000000001</v>
      </c>
      <c r="G404" s="70"/>
      <c r="H404" s="71" t="s">
        <v>17</v>
      </c>
      <c r="I404" s="22"/>
      <c r="J404" s="23"/>
    </row>
    <row r="405" spans="1:10" ht="28.8" x14ac:dyDescent="0.3">
      <c r="A405" s="21" t="str">
        <f ca="1">IF(OR($A405=0,$J405=""),"-",CONCATENATE(#REF!&amp;".",IF(AND(#REF!&gt;=2,$A405&gt;=2),#REF!&amp;".",""),IF(AND(#REF!&gt;=3,$A405&gt;=3),#REF!&amp;".",""),IF(AND(#REF!&gt;=4,$A405&gt;=4),#REF!&amp;".",""),IF($A405="S",#REF!&amp;".","")))</f>
        <v>5.5.1.0.5.</v>
      </c>
      <c r="B405" s="67"/>
      <c r="C405" s="67"/>
      <c r="D405" s="68" t="str">
        <f t="shared" ca="1" si="13"/>
        <v>TRANSPORTE COM CAMINHÃO BASCULANTE DE 10 M³, EM VIA URBANA PAVIMENTADA, DMT ATÉ 30 KM (UNIDADE: M3XKM). AF_07/2020</v>
      </c>
      <c r="E405" s="69" t="s">
        <v>137</v>
      </c>
      <c r="F405" s="22">
        <v>28.25</v>
      </c>
      <c r="G405" s="70"/>
      <c r="H405" s="71" t="s">
        <v>17</v>
      </c>
      <c r="I405" s="22"/>
      <c r="J405" s="23"/>
    </row>
    <row r="406" spans="1:10" ht="57.6" x14ac:dyDescent="0.3">
      <c r="A406" s="21" t="str">
        <f ca="1">IF(OR($A406=0,$J406=""),"-",CONCATENATE(#REF!&amp;".",IF(AND(#REF!&gt;=2,$A406&gt;=2),#REF!&amp;".",""),IF(AND(#REF!&gt;=3,$A406&gt;=3),#REF!&amp;".",""),IF(AND(#REF!&gt;=4,$A406&gt;=4),#REF!&amp;".",""),IF($A406="S",#REF!&amp;".","")))</f>
        <v>5.5.1.0.6.</v>
      </c>
      <c r="B406" s="67"/>
      <c r="C406" s="67"/>
      <c r="D406" s="68" t="str">
        <f ca="1">IF($A406="S",REFERENCIA.Descricao,"(digite a descrição aqui)")</f>
        <v>CARGA, MANOBRA E DESCARGA DE SOLOS E MATERIAIS GRANULARES EM CAMINHÃO BASCULANTE 10 M³ - CARGA COM ESCAVADEIRA HIDRÁULICA (CAÇAMBA DE 1,20 M³ / 155 HP) E DESCARGA LIVRE (UNIDADE: M3). AF_07/2020</v>
      </c>
      <c r="E406" s="69" t="s">
        <v>136</v>
      </c>
      <c r="F406" s="22">
        <v>1.34</v>
      </c>
      <c r="G406" s="70"/>
      <c r="H406" s="71" t="s">
        <v>17</v>
      </c>
      <c r="I406" s="22"/>
      <c r="J406" s="23"/>
    </row>
    <row r="407" spans="1:10" ht="43.2" x14ac:dyDescent="0.3">
      <c r="A407" s="21" t="str">
        <f ca="1">IF(OR($A407=0,$J407=""),"-",CONCATENATE(#REF!&amp;".",IF(AND(#REF!&gt;=2,$A407&gt;=2),#REF!&amp;".",""),IF(AND(#REF!&gt;=3,$A407&gt;=3),#REF!&amp;".",""),IF(AND(#REF!&gt;=4,$A407&gt;=4),#REF!&amp;".",""),IF($A407="S",#REF!&amp;".","")))</f>
        <v>5.5.1.0.7.</v>
      </c>
      <c r="B407" s="67"/>
      <c r="C407" s="67"/>
      <c r="D407" s="68" t="str">
        <f t="shared" ca="1" si="13"/>
        <v>EXECUÇÃO DE PASSEIO (CALÇADA) OU PISO DE CONCRETO COM CONCRETO MOLDADO IN LOCO, FEITO EM OBRA, ACABAMENTO CONVENCIONAL, ESPESSURA 8 CM, ARMADO. AF_08/2022</v>
      </c>
      <c r="E407" s="69" t="s">
        <v>134</v>
      </c>
      <c r="F407" s="22">
        <v>21.77</v>
      </c>
      <c r="G407" s="70"/>
      <c r="H407" s="71" t="s">
        <v>17</v>
      </c>
      <c r="I407" s="22"/>
      <c r="J407" s="23"/>
    </row>
    <row r="408" spans="1:10" x14ac:dyDescent="0.3">
      <c r="A408" s="52" t="str">
        <f ca="1">IF(OR($A408=0,$J408=""),"-",CONCATENATE(#REF!&amp;".",IF(AND(#REF!&gt;=2,$A408&gt;=2),#REF!&amp;".",""),IF(AND(#REF!&gt;=3,$A408&gt;=3),#REF!&amp;".",""),IF(AND(#REF!&gt;=4,$A408&gt;=4),#REF!&amp;".",""),IF($A408="S",#REF!&amp;".","")))</f>
        <v>5.5.2.</v>
      </c>
      <c r="B408" s="53"/>
      <c r="C408" s="54"/>
      <c r="D408" s="55" t="s">
        <v>89</v>
      </c>
      <c r="E408" s="56" t="s">
        <v>19</v>
      </c>
      <c r="F408" s="57">
        <v>0</v>
      </c>
      <c r="G408" s="58"/>
      <c r="H408" s="59"/>
      <c r="I408" s="57"/>
      <c r="J408" s="60"/>
    </row>
    <row r="409" spans="1:10" x14ac:dyDescent="0.3">
      <c r="A409" s="21" t="str">
        <f ca="1">IF(OR($A409=0,$J409=""),"-",CONCATENATE(#REF!&amp;".",IF(AND(#REF!&gt;=2,$A409&gt;=2),#REF!&amp;".",""),IF(AND(#REF!&gt;=3,$A409&gt;=3),#REF!&amp;".",""),IF(AND(#REF!&gt;=4,$A409&gt;=4),#REF!&amp;".",""),IF($A409="S",#REF!&amp;".","")))</f>
        <v>5.5.2.0.1.</v>
      </c>
      <c r="B409" s="67"/>
      <c r="C409" s="67"/>
      <c r="D409" s="68" t="str">
        <f t="shared" ca="1" si="13"/>
        <v>EXECUÇÃO DE CORTE EM PAVIMENTOS (CONCRETO OU CBUQ)</v>
      </c>
      <c r="E409" s="69" t="s">
        <v>138</v>
      </c>
      <c r="F409" s="22">
        <v>21.14</v>
      </c>
      <c r="G409" s="70"/>
      <c r="H409" s="71" t="s">
        <v>17</v>
      </c>
      <c r="I409" s="22"/>
      <c r="J409" s="23"/>
    </row>
    <row r="410" spans="1:10" x14ac:dyDescent="0.3">
      <c r="A410" s="21" t="str">
        <f ca="1">IF(OR($A410=0,$J410=""),"-",CONCATENATE(#REF!&amp;".",IF(AND(#REF!&gt;=2,$A410&gt;=2),#REF!&amp;".",""),IF(AND(#REF!&gt;=3,$A410&gt;=3),#REF!&amp;".",""),IF(AND(#REF!&gt;=4,$A410&gt;=4),#REF!&amp;".",""),IF($A410="S",#REF!&amp;".","")))</f>
        <v>5.5.2.0.2.</v>
      </c>
      <c r="B410" s="67"/>
      <c r="C410" s="67"/>
      <c r="D410" s="68" t="str">
        <f t="shared" ca="1" si="13"/>
        <v>DEMOLIÇÃO DE CONTRAPISO DE CONCRETO SIMPLES - ESPESSURA 12CM</v>
      </c>
      <c r="E410" s="69" t="s">
        <v>132</v>
      </c>
      <c r="F410" s="22">
        <v>3.17</v>
      </c>
      <c r="G410" s="70"/>
      <c r="H410" s="71" t="s">
        <v>17</v>
      </c>
      <c r="I410" s="22"/>
      <c r="J410" s="23"/>
    </row>
    <row r="411" spans="1:10" ht="57.6" x14ac:dyDescent="0.3">
      <c r="A411" s="21" t="str">
        <f ca="1">IF(OR($A411=0,$J411=""),"-",CONCATENATE(#REF!&amp;".",IF(AND(#REF!&gt;=2,$A411&gt;=2),#REF!&amp;".",""),IF(AND(#REF!&gt;=3,$A411&gt;=3),#REF!&amp;".",""),IF(AND(#REF!&gt;=4,$A411&gt;=4),#REF!&amp;".",""),IF($A411="S",#REF!&amp;".","")))</f>
        <v>5.5.2.0.3.</v>
      </c>
      <c r="B411" s="67"/>
      <c r="C411" s="67"/>
      <c r="D411" s="68" t="str">
        <f ca="1">IF($A411="S",REFERENCIA.Descricao,"(digite a descrição aqui)")</f>
        <v>CARGA, MANOBRA E DESCARGA DE SOLOS E MATERIAIS GRANULARES EM CAMINHÃO BASCULANTE 10 M³ - CARGA COM ESCAVADEIRA HIDRÁULICA (CAÇAMBA DE 1,20 M³ / 155 HP) E DESCARGA LIVRE (UNIDADE: M3). AF_07/2020</v>
      </c>
      <c r="E411" s="69" t="s">
        <v>136</v>
      </c>
      <c r="F411" s="22">
        <v>0.51</v>
      </c>
      <c r="G411" s="70"/>
      <c r="H411" s="71" t="s">
        <v>17</v>
      </c>
      <c r="I411" s="22"/>
      <c r="J411" s="23"/>
    </row>
    <row r="412" spans="1:10" ht="28.8" x14ac:dyDescent="0.3">
      <c r="A412" s="21" t="str">
        <f ca="1">IF(OR($A412=0,$J412=""),"-",CONCATENATE(#REF!&amp;".",IF(AND(#REF!&gt;=2,$A412&gt;=2),#REF!&amp;".",""),IF(AND(#REF!&gt;=3,$A412&gt;=3),#REF!&amp;".",""),IF(AND(#REF!&gt;=4,$A412&gt;=4),#REF!&amp;".",""),IF($A412="S",#REF!&amp;".","")))</f>
        <v>5.5.2.0.4.</v>
      </c>
      <c r="B412" s="67"/>
      <c r="C412" s="67"/>
      <c r="D412" s="68" t="str">
        <f t="shared" ca="1" si="13"/>
        <v>TRANSPORTE COM CAMINHÃO BASCULANTE DE 10 M³, EM VIA URBANA PAVIMENTADA, DMT ATÉ 30 KM (UNIDADE: M3XKM). AF_07/2020</v>
      </c>
      <c r="E412" s="69" t="s">
        <v>137</v>
      </c>
      <c r="F412" s="22">
        <v>5.86</v>
      </c>
      <c r="G412" s="70"/>
      <c r="H412" s="71" t="s">
        <v>17</v>
      </c>
      <c r="I412" s="22"/>
      <c r="J412" s="23"/>
    </row>
    <row r="413" spans="1:10" ht="28.8" x14ac:dyDescent="0.3">
      <c r="A413" s="21" t="str">
        <f ca="1">IF(OR($A413=0,$J413=""),"-",CONCATENATE(#REF!&amp;".",IF(AND(#REF!&gt;=2,$A413&gt;=2),#REF!&amp;".",""),IF(AND(#REF!&gt;=3,$A413&gt;=3),#REF!&amp;".",""),IF(AND(#REF!&gt;=4,$A413&gt;=4),#REF!&amp;".",""),IF($A413="S",#REF!&amp;".","")))</f>
        <v>5.5.2.0.5.</v>
      </c>
      <c r="B413" s="67"/>
      <c r="C413" s="67"/>
      <c r="D413" s="68" t="str">
        <f t="shared" ca="1" si="13"/>
        <v>PISO PODOTÁTIL ALERTA OU DIRECIONAL, 25X25CM, ASSENTADO EM ARGAMASSA</v>
      </c>
      <c r="E413" s="69" t="s">
        <v>134</v>
      </c>
      <c r="F413" s="22">
        <v>11.75</v>
      </c>
      <c r="G413" s="70"/>
      <c r="H413" s="71" t="s">
        <v>17</v>
      </c>
      <c r="I413" s="22"/>
      <c r="J413" s="23"/>
    </row>
    <row r="414" spans="1:10" x14ac:dyDescent="0.3">
      <c r="A414" s="52" t="str">
        <f ca="1">IF(OR($A414=0,$J414=""),"-",CONCATENATE(#REF!&amp;".",IF(AND(#REF!&gt;=2,$A414&gt;=2),#REF!&amp;".",""),IF(AND(#REF!&gt;=3,$A414&gt;=3),#REF!&amp;".",""),IF(AND(#REF!&gt;=4,$A414&gt;=4),#REF!&amp;".",""),IF($A414="S",#REF!&amp;".","")))</f>
        <v>5.5.3.</v>
      </c>
      <c r="B414" s="53"/>
      <c r="C414" s="54"/>
      <c r="D414" s="55" t="s">
        <v>90</v>
      </c>
      <c r="E414" s="56" t="s">
        <v>19</v>
      </c>
      <c r="F414" s="57">
        <v>0</v>
      </c>
      <c r="G414" s="58"/>
      <c r="H414" s="59"/>
      <c r="I414" s="57"/>
      <c r="J414" s="60"/>
    </row>
    <row r="415" spans="1:10" x14ac:dyDescent="0.3">
      <c r="A415" s="21" t="str">
        <f ca="1">IF(OR($A415=0,$J415=""),"-",CONCATENATE(#REF!&amp;".",IF(AND(#REF!&gt;=2,$A415&gt;=2),#REF!&amp;".",""),IF(AND(#REF!&gt;=3,$A415&gt;=3),#REF!&amp;".",""),IF(AND(#REF!&gt;=4,$A415&gt;=4),#REF!&amp;".",""),IF($A415="S",#REF!&amp;".","")))</f>
        <v>5.5.3.0.1.</v>
      </c>
      <c r="B415" s="67"/>
      <c r="C415" s="67"/>
      <c r="D415" s="68" t="str">
        <f t="shared" ca="1" si="13"/>
        <v>DEMOLIÇÃO DE CONTRAPISO DE CONCRETO SIMPLES - ESPESSURA 12CM</v>
      </c>
      <c r="E415" s="69" t="s">
        <v>132</v>
      </c>
      <c r="F415" s="22">
        <v>22.75</v>
      </c>
      <c r="G415" s="70"/>
      <c r="H415" s="71" t="s">
        <v>17</v>
      </c>
      <c r="I415" s="22"/>
      <c r="J415" s="23"/>
    </row>
    <row r="416" spans="1:10" ht="57.6" x14ac:dyDescent="0.3">
      <c r="A416" s="21" t="str">
        <f ca="1">IF(OR($A416=0,$J416=""),"-",CONCATENATE(#REF!&amp;".",IF(AND(#REF!&gt;=2,$A416&gt;=2),#REF!&amp;".",""),IF(AND(#REF!&gt;=3,$A416&gt;=3),#REF!&amp;".",""),IF(AND(#REF!&gt;=4,$A416&gt;=4),#REF!&amp;".",""),IF($A416="S",#REF!&amp;".","")))</f>
        <v>5.5.3.0.2.</v>
      </c>
      <c r="B416" s="67"/>
      <c r="C416" s="67"/>
      <c r="D416" s="68" t="str">
        <f ca="1">IF($A416="S",REFERENCIA.Descricao,"(digite a descrição aqui)")</f>
        <v>CARGA, MANOBRA E DESCARGA DE SOLOS E MATERIAIS GRANULARES EM CAMINHÃO BASCULANTE 10 M³ - CARGA COM ESCAVADEIRA HIDRÁULICA (CAÇAMBA DE 1,20 M³ / 155 HP) E DESCARGA LIVRE (UNIDADE: M3). AF_07/2020</v>
      </c>
      <c r="E416" s="69" t="s">
        <v>136</v>
      </c>
      <c r="F416" s="22">
        <v>3.69</v>
      </c>
      <c r="G416" s="70"/>
      <c r="H416" s="71" t="s">
        <v>17</v>
      </c>
      <c r="I416" s="22"/>
      <c r="J416" s="23"/>
    </row>
    <row r="417" spans="1:10" ht="28.8" x14ac:dyDescent="0.3">
      <c r="A417" s="21" t="str">
        <f ca="1">IF(OR($A417=0,$J417=""),"-",CONCATENATE(#REF!&amp;".",IF(AND(#REF!&gt;=2,$A417&gt;=2),#REF!&amp;".",""),IF(AND(#REF!&gt;=3,$A417&gt;=3),#REF!&amp;".",""),IF(AND(#REF!&gt;=4,$A417&gt;=4),#REF!&amp;".",""),IF($A417="S",#REF!&amp;".","")))</f>
        <v>5.5.3.0.3.</v>
      </c>
      <c r="B417" s="67"/>
      <c r="C417" s="67"/>
      <c r="D417" s="68" t="str">
        <f t="shared" ca="1" si="13"/>
        <v>TRANSPORTE COM CAMINHÃO BASCULANTE DE 10 M³, EM VIA URBANA PAVIMENTADA, DMT ATÉ 30 KM (UNIDADE: M3XKM). AF_07/2020</v>
      </c>
      <c r="E417" s="69" t="s">
        <v>137</v>
      </c>
      <c r="F417" s="22">
        <v>42.01</v>
      </c>
      <c r="G417" s="70"/>
      <c r="H417" s="71" t="s">
        <v>17</v>
      </c>
      <c r="I417" s="22"/>
      <c r="J417" s="23"/>
    </row>
    <row r="418" spans="1:10" ht="28.8" x14ac:dyDescent="0.3">
      <c r="A418" s="21" t="str">
        <f ca="1">IF(OR($A418=0,$J418=""),"-",CONCATENATE(#REF!&amp;".",IF(AND(#REF!&gt;=2,$A418&gt;=2),#REF!&amp;".",""),IF(AND(#REF!&gt;=3,$A418&gt;=3),#REF!&amp;".",""),IF(AND(#REF!&gt;=4,$A418&gt;=4),#REF!&amp;".",""),IF($A418="S",#REF!&amp;".","")))</f>
        <v>5.5.3.0.4.</v>
      </c>
      <c r="B418" s="67"/>
      <c r="C418" s="67"/>
      <c r="D418" s="68" t="str">
        <f t="shared" ca="1" si="13"/>
        <v>LASTRO COM MATERIAL GRANULAR, APLICADO EM PISOS OU LAJES SOBRE SOLO, ESPESSURA DE *5 CM*. AF_08/2017</v>
      </c>
      <c r="E418" s="69" t="s">
        <v>136</v>
      </c>
      <c r="F418" s="22">
        <v>1.1399999999999999</v>
      </c>
      <c r="G418" s="70"/>
      <c r="H418" s="71" t="s">
        <v>17</v>
      </c>
      <c r="I418" s="22"/>
      <c r="J418" s="23"/>
    </row>
    <row r="419" spans="1:10" ht="57.6" x14ac:dyDescent="0.3">
      <c r="A419" s="21" t="str">
        <f ca="1">IF(OR($A419=0,$J419=""),"-",CONCATENATE(#REF!&amp;".",IF(AND(#REF!&gt;=2,$A419&gt;=2),#REF!&amp;".",""),IF(AND(#REF!&gt;=3,$A419&gt;=3),#REF!&amp;".",""),IF(AND(#REF!&gt;=4,$A419&gt;=4),#REF!&amp;".",""),IF($A419="S",#REF!&amp;".","")))</f>
        <v>5.5.3.0.5.</v>
      </c>
      <c r="B419" s="67"/>
      <c r="C419" s="67"/>
      <c r="D419" s="68" t="str">
        <f ca="1">IF($A419="S",REFERENCIA.Descricao,"(digite a descrição aqui)")</f>
        <v>CARGA, MANOBRA E DESCARGA DE SOLOS E MATERIAIS GRANULARES EM CAMINHÃO BASCULANTE 10 M³ - CARGA COM ESCAVADEIRA HIDRÁULICA (CAÇAMBA DE 1,20 M³ / 155 HP) E DESCARGA LIVRE (UNIDADE: M3). AF_07/2020</v>
      </c>
      <c r="E419" s="69" t="s">
        <v>136</v>
      </c>
      <c r="F419" s="22">
        <v>1.4</v>
      </c>
      <c r="G419" s="70"/>
      <c r="H419" s="71" t="s">
        <v>17</v>
      </c>
      <c r="I419" s="22"/>
      <c r="J419" s="23"/>
    </row>
    <row r="420" spans="1:10" ht="28.8" x14ac:dyDescent="0.3">
      <c r="A420" s="21" t="str">
        <f ca="1">IF(OR($A420=0,$J420=""),"-",CONCATENATE(#REF!&amp;".",IF(AND(#REF!&gt;=2,$A420&gt;=2),#REF!&amp;".",""),IF(AND(#REF!&gt;=3,$A420&gt;=3),#REF!&amp;".",""),IF(AND(#REF!&gt;=4,$A420&gt;=4),#REF!&amp;".",""),IF($A420="S",#REF!&amp;".","")))</f>
        <v>5.5.3.0.6.</v>
      </c>
      <c r="B420" s="67"/>
      <c r="C420" s="67"/>
      <c r="D420" s="68" t="str">
        <f t="shared" ca="1" si="13"/>
        <v>TRANSPORTE COM CAMINHÃO BASCULANTE DE 10 M³, EM VIA URBANA PAVIMENTADA, DMT ATÉ 30 KM (UNIDADE: M3XKM). AF_07/2020</v>
      </c>
      <c r="E420" s="69" t="s">
        <v>137</v>
      </c>
      <c r="F420" s="22">
        <v>29.52</v>
      </c>
      <c r="G420" s="70"/>
      <c r="H420" s="71" t="s">
        <v>17</v>
      </c>
      <c r="I420" s="22"/>
      <c r="J420" s="23"/>
    </row>
    <row r="421" spans="1:10" ht="43.2" x14ac:dyDescent="0.3">
      <c r="A421" s="21" t="str">
        <f ca="1">IF(OR($A421=0,$J421=""),"-",CONCATENATE(#REF!&amp;".",IF(AND(#REF!&gt;=2,$A421&gt;=2),#REF!&amp;".",""),IF(AND(#REF!&gt;=3,$A421&gt;=3),#REF!&amp;".",""),IF(AND(#REF!&gt;=4,$A421&gt;=4),#REF!&amp;".",""),IF($A421="S",#REF!&amp;".","")))</f>
        <v>5.5.3.0.7.</v>
      </c>
      <c r="B421" s="67"/>
      <c r="C421" s="67"/>
      <c r="D421" s="68" t="str">
        <f t="shared" ca="1" si="13"/>
        <v>EXECUÇÃO DE PASSEIO (CALÇADA) OU PISO DE CONCRETO COM CONCRETO MOLDADO IN LOCO, USINADO C20, ACABAMENTO CONVENCIONAL, NÃO ARMADO. AF_08/2022</v>
      </c>
      <c r="E421" s="69" t="s">
        <v>136</v>
      </c>
      <c r="F421" s="22">
        <v>1.59</v>
      </c>
      <c r="G421" s="70"/>
      <c r="H421" s="71" t="s">
        <v>17</v>
      </c>
      <c r="I421" s="22"/>
      <c r="J421" s="23"/>
    </row>
    <row r="422" spans="1:10" x14ac:dyDescent="0.3">
      <c r="A422" s="21" t="str">
        <f ca="1">IF(OR($A422=0,$J422=""),"-",CONCATENATE(#REF!&amp;".",IF(AND(#REF!&gt;=2,$A422&gt;=2),#REF!&amp;".",""),IF(AND(#REF!&gt;=3,$A422&gt;=3),#REF!&amp;".",""),IF(AND(#REF!&gt;=4,$A422&gt;=4),#REF!&amp;".",""),IF($A422="S",#REF!&amp;".","")))</f>
        <v>5.5.3.0.8.</v>
      </c>
      <c r="B422" s="67"/>
      <c r="C422" s="67"/>
      <c r="D422" s="68" t="str">
        <f t="shared" ca="1" si="13"/>
        <v>RETIRADA DE MEIO-FIO COM EMPILHAMENTO, SEM REMOÇÃO</v>
      </c>
      <c r="E422" s="69" t="s">
        <v>138</v>
      </c>
      <c r="F422" s="22">
        <v>18.899999999999999</v>
      </c>
      <c r="G422" s="70"/>
      <c r="H422" s="71" t="s">
        <v>17</v>
      </c>
      <c r="I422" s="22"/>
      <c r="J422" s="23"/>
    </row>
    <row r="423" spans="1:10" x14ac:dyDescent="0.3">
      <c r="A423" s="21" t="str">
        <f ca="1">IF(OR($A423=0,$J423=""),"-",CONCATENATE(#REF!&amp;".",IF(AND(#REF!&gt;=2,$A423&gt;=2),#REF!&amp;".",""),IF(AND(#REF!&gt;=3,$A423&gt;=3),#REF!&amp;".",""),IF(AND(#REF!&gt;=4,$A423&gt;=4),#REF!&amp;".",""),IF($A423="S",#REF!&amp;".","")))</f>
        <v>5.5.3.0.9.</v>
      </c>
      <c r="B423" s="67"/>
      <c r="C423" s="67"/>
      <c r="D423" s="68" t="str">
        <f t="shared" ca="1" si="13"/>
        <v>REASSENTAMENTO DE MEIO-FIO</v>
      </c>
      <c r="E423" s="69" t="s">
        <v>138</v>
      </c>
      <c r="F423" s="22">
        <v>18.899999999999999</v>
      </c>
      <c r="G423" s="70"/>
      <c r="H423" s="71" t="s">
        <v>17</v>
      </c>
      <c r="I423" s="22"/>
      <c r="J423" s="23"/>
    </row>
    <row r="424" spans="1:10" x14ac:dyDescent="0.3">
      <c r="A424" s="52" t="str">
        <f ca="1">IF(OR($A424=0,$J424=""),"-",CONCATENATE(#REF!&amp;".",IF(AND(#REF!&gt;=2,$A424&gt;=2),#REF!&amp;".",""),IF(AND(#REF!&gt;=3,$A424&gt;=3),#REF!&amp;".",""),IF(AND(#REF!&gt;=4,$A424&gt;=4),#REF!&amp;".",""),IF($A424="S",#REF!&amp;".","")))</f>
        <v>5.6.</v>
      </c>
      <c r="B424" s="53"/>
      <c r="C424" s="54"/>
      <c r="D424" s="55" t="s">
        <v>91</v>
      </c>
      <c r="E424" s="56" t="s">
        <v>19</v>
      </c>
      <c r="F424" s="57">
        <v>0</v>
      </c>
      <c r="G424" s="58"/>
      <c r="H424" s="59"/>
      <c r="I424" s="57"/>
      <c r="J424" s="60"/>
    </row>
    <row r="425" spans="1:10" x14ac:dyDescent="0.3">
      <c r="A425" s="21" t="str">
        <f ca="1">IF(OR($A425=0,$J425=""),"-",CONCATENATE(#REF!&amp;".",IF(AND(#REF!&gt;=2,$A425&gt;=2),#REF!&amp;".",""),IF(AND(#REF!&gt;=3,$A425&gt;=3),#REF!&amp;".",""),IF(AND(#REF!&gt;=4,$A425&gt;=4),#REF!&amp;".",""),IF($A425="S",#REF!&amp;".","")))</f>
        <v>5.6.0.0.1.</v>
      </c>
      <c r="B425" s="67"/>
      <c r="C425" s="67"/>
      <c r="D425" s="68" t="str">
        <f t="shared" ca="1" si="13"/>
        <v>EXECUÇÃO DE CORTE EM PAVIMENTOS (CONCRETO OU CBUQ)</v>
      </c>
      <c r="E425" s="69" t="s">
        <v>138</v>
      </c>
      <c r="F425" s="22">
        <v>626.46</v>
      </c>
      <c r="G425" s="70"/>
      <c r="H425" s="71" t="s">
        <v>17</v>
      </c>
      <c r="I425" s="22"/>
      <c r="J425" s="23"/>
    </row>
    <row r="426" spans="1:10" ht="57.6" x14ac:dyDescent="0.3">
      <c r="A426" s="21" t="str">
        <f ca="1">IF(OR($A426=0,$J426=""),"-",CONCATENATE(#REF!&amp;".",IF(AND(#REF!&gt;=2,$A426&gt;=2),#REF!&amp;".",""),IF(AND(#REF!&gt;=3,$A426&gt;=3),#REF!&amp;".",""),IF(AND(#REF!&gt;=4,$A426&gt;=4),#REF!&amp;".",""),IF($A426="S",#REF!&amp;".","")))</f>
        <v>5.6.0.0.2.</v>
      </c>
      <c r="B426" s="67"/>
      <c r="C426" s="67"/>
      <c r="D426" s="68" t="str">
        <f ca="1">IF($A426="S",REFERENCIA.Descricao,"(digite a descrição aqui)")</f>
        <v>CARGA, MANOBRA E DESCARGA DE SOLOS E MATERIAIS GRANULARES EM CAMINHÃO BASCULANTE 10 M³ - CARGA COM ESCAVADEIRA HIDRÁULICA (CAÇAMBA DE 1,20 M³ / 155 HP) E DESCARGA LIVRE (UNIDADE: M3). AF_07/2020</v>
      </c>
      <c r="E426" s="69" t="s">
        <v>136</v>
      </c>
      <c r="F426" s="22">
        <v>15.22</v>
      </c>
      <c r="G426" s="70"/>
      <c r="H426" s="71" t="s">
        <v>17</v>
      </c>
      <c r="I426" s="22"/>
      <c r="J426" s="23"/>
    </row>
    <row r="427" spans="1:10" ht="28.8" x14ac:dyDescent="0.3">
      <c r="A427" s="21" t="str">
        <f ca="1">IF(OR($A427=0,$J427=""),"-",CONCATENATE(#REF!&amp;".",IF(AND(#REF!&gt;=2,$A427&gt;=2),#REF!&amp;".",""),IF(AND(#REF!&gt;=3,$A427&gt;=3),#REF!&amp;".",""),IF(AND(#REF!&gt;=4,$A427&gt;=4),#REF!&amp;".",""),IF($A427="S",#REF!&amp;".","")))</f>
        <v>5.6.0.0.3.</v>
      </c>
      <c r="B427" s="67"/>
      <c r="C427" s="67"/>
      <c r="D427" s="68" t="str">
        <f t="shared" ca="1" si="13"/>
        <v>TRANSPORTE COM CAMINHÃO BASCULANTE DE 10 M³, EM VIA URBANA PAVIMENTADA, DMT ATÉ 30 KM (UNIDADE: M3XKM). AF_07/2020</v>
      </c>
      <c r="E427" s="69" t="s">
        <v>137</v>
      </c>
      <c r="F427" s="22">
        <v>4.0599999999999996</v>
      </c>
      <c r="G427" s="70"/>
      <c r="H427" s="71" t="s">
        <v>17</v>
      </c>
      <c r="I427" s="22"/>
      <c r="J427" s="23"/>
    </row>
    <row r="428" spans="1:10" ht="28.8" x14ac:dyDescent="0.3">
      <c r="A428" s="21" t="str">
        <f ca="1">IF(OR($A428=0,$J428=""),"-",CONCATENATE(#REF!&amp;".",IF(AND(#REF!&gt;=2,$A428&gt;=2),#REF!&amp;".",""),IF(AND(#REF!&gt;=3,$A428&gt;=3),#REF!&amp;".",""),IF(AND(#REF!&gt;=4,$A428&gt;=4),#REF!&amp;".",""),IF($A428="S",#REF!&amp;".","")))</f>
        <v>5.6.0.0.4.</v>
      </c>
      <c r="B428" s="67"/>
      <c r="C428" s="67"/>
      <c r="D428" s="68" t="str">
        <f t="shared" ca="1" si="13"/>
        <v>EXECUÇÃO DE SARJETA DE CONCRETO USINADO, MOLDADA  IN LOCO  EM TRECHO RETO, 30 CM BASE X 6 CM ALTURA.</v>
      </c>
      <c r="E428" s="69" t="s">
        <v>138</v>
      </c>
      <c r="F428" s="22">
        <v>626.46</v>
      </c>
      <c r="G428" s="70"/>
      <c r="H428" s="71" t="s">
        <v>17</v>
      </c>
      <c r="I428" s="22"/>
      <c r="J428" s="23"/>
    </row>
    <row r="429" spans="1:10" x14ac:dyDescent="0.3">
      <c r="A429" s="52" t="str">
        <f ca="1">IF(OR($A429=0,$J429=""),"-",CONCATENATE(#REF!&amp;".",IF(AND(#REF!&gt;=2,$A429&gt;=2),#REF!&amp;".",""),IF(AND(#REF!&gt;=3,$A429&gt;=3),#REF!&amp;".",""),IF(AND(#REF!&gt;=4,$A429&gt;=4),#REF!&amp;".",""),IF($A429="S",#REF!&amp;".","")))</f>
        <v>5.7.</v>
      </c>
      <c r="B429" s="53"/>
      <c r="C429" s="54"/>
      <c r="D429" s="55" t="s">
        <v>92</v>
      </c>
      <c r="E429" s="56" t="s">
        <v>19</v>
      </c>
      <c r="F429" s="57">
        <v>0</v>
      </c>
      <c r="G429" s="58"/>
      <c r="H429" s="59"/>
      <c r="I429" s="57"/>
      <c r="J429" s="60"/>
    </row>
    <row r="430" spans="1:10" x14ac:dyDescent="0.3">
      <c r="A430" s="21" t="str">
        <f ca="1">IF(OR($A430=0,$J430=""),"-",CONCATENATE(#REF!&amp;".",IF(AND(#REF!&gt;=2,$A430&gt;=2),#REF!&amp;".",""),IF(AND(#REF!&gt;=3,$A430&gt;=3),#REF!&amp;".",""),IF(AND(#REF!&gt;=4,$A430&gt;=4),#REF!&amp;".",""),IF($A430="S",#REF!&amp;".","")))</f>
        <v>5.7.0.0.1.</v>
      </c>
      <c r="B430" s="67"/>
      <c r="C430" s="67"/>
      <c r="D430" s="68" t="str">
        <f t="shared" ref="D430:D706" ca="1" si="14">IF($A430="S",REFERENCIA.Descricao,"(digite a descrição aqui)")</f>
        <v>EXECUÇÃO DE CORTE EM PAVIMENTOS (CONCRETO OU CBUQ)</v>
      </c>
      <c r="E430" s="69" t="s">
        <v>138</v>
      </c>
      <c r="F430" s="22">
        <v>9.43</v>
      </c>
      <c r="G430" s="70"/>
      <c r="H430" s="71" t="s">
        <v>17</v>
      </c>
      <c r="I430" s="22"/>
      <c r="J430" s="23"/>
    </row>
    <row r="431" spans="1:10" ht="28.8" x14ac:dyDescent="0.3">
      <c r="A431" s="21" t="str">
        <f ca="1">IF(OR($A431=0,$J431=""),"-",CONCATENATE(#REF!&amp;".",IF(AND(#REF!&gt;=2,$A431&gt;=2),#REF!&amp;".",""),IF(AND(#REF!&gt;=3,$A431&gt;=3),#REF!&amp;".",""),IF(AND(#REF!&gt;=4,$A431&gt;=4),#REF!&amp;".",""),IF($A431="S",#REF!&amp;".","")))</f>
        <v>5.7.0.0.2.</v>
      </c>
      <c r="B431" s="67"/>
      <c r="C431" s="67"/>
      <c r="D431" s="68" t="str">
        <f t="shared" ca="1" si="14"/>
        <v>TRANSPORTE COM CAMINHÃO BASCULANTE DE 10 M³, EM VIA URBANA PAVIMENTADA, DMT ATÉ 30 KM (UNIDADE: M3XKM). AF_07/2020</v>
      </c>
      <c r="E431" s="69" t="s">
        <v>137</v>
      </c>
      <c r="F431" s="22">
        <v>0.09</v>
      </c>
      <c r="G431" s="70"/>
      <c r="H431" s="71" t="s">
        <v>17</v>
      </c>
      <c r="I431" s="22"/>
      <c r="J431" s="23"/>
    </row>
    <row r="432" spans="1:10" ht="43.2" x14ac:dyDescent="0.3">
      <c r="A432" s="21" t="str">
        <f ca="1">IF(OR($A432=0,$J432=""),"-",CONCATENATE(#REF!&amp;".",IF(AND(#REF!&gt;=2,$A432&gt;=2),#REF!&amp;".",""),IF(AND(#REF!&gt;=3,$A432&gt;=3),#REF!&amp;".",""),IF(AND(#REF!&gt;=4,$A432&gt;=4),#REF!&amp;".",""),IF($A432="S",#REF!&amp;".","")))</f>
        <v>5.7.0.0.3.</v>
      </c>
      <c r="B432" s="67"/>
      <c r="C432" s="67"/>
      <c r="D432" s="68" t="str">
        <f t="shared" ca="1" si="14"/>
        <v>ASSENTAMENTO DE ANEL EM CONCRETO PRÉ-MOLDADO ARMADO, DIÂMETRO INTERNO = 0,6 M E ASSENTAMENTO DE TAMPÃO DE FERRO FUNDIDO D = 0,6 M</v>
      </c>
      <c r="E432" s="69" t="s">
        <v>131</v>
      </c>
      <c r="F432" s="22">
        <v>5</v>
      </c>
      <c r="G432" s="70"/>
      <c r="H432" s="71" t="s">
        <v>17</v>
      </c>
      <c r="I432" s="22"/>
      <c r="J432" s="23"/>
    </row>
    <row r="433" spans="1:10" x14ac:dyDescent="0.3">
      <c r="A433" s="52" t="str">
        <f ca="1">IF(OR($A433=0,$J433=""),"-",CONCATENATE(#REF!&amp;".",IF(AND(#REF!&gt;=2,$A433&gt;=2),#REF!&amp;".",""),IF(AND(#REF!&gt;=3,$A433&gt;=3),#REF!&amp;".",""),IF(AND(#REF!&gt;=4,$A433&gt;=4),#REF!&amp;".",""),IF($A433="S",#REF!&amp;".","")))</f>
        <v>5.8.</v>
      </c>
      <c r="B433" s="53"/>
      <c r="C433" s="54"/>
      <c r="D433" s="55" t="s">
        <v>29</v>
      </c>
      <c r="E433" s="56" t="s">
        <v>19</v>
      </c>
      <c r="F433" s="57">
        <v>0</v>
      </c>
      <c r="G433" s="58"/>
      <c r="H433" s="59"/>
      <c r="I433" s="57"/>
      <c r="J433" s="60"/>
    </row>
    <row r="434" spans="1:10" x14ac:dyDescent="0.3">
      <c r="A434" s="52" t="str">
        <f ca="1">IF(OR($A434=0,$J434=""),"-",CONCATENATE(#REF!&amp;".",IF(AND(#REF!&gt;=2,$A434&gt;=2),#REF!&amp;".",""),IF(AND(#REF!&gt;=3,$A434&gt;=3),#REF!&amp;".",""),IF(AND(#REF!&gt;=4,$A434&gt;=4),#REF!&amp;".",""),IF($A434="S",#REF!&amp;".","")))</f>
        <v>5.8.1.</v>
      </c>
      <c r="B434" s="53"/>
      <c r="C434" s="54"/>
      <c r="D434" s="55" t="s">
        <v>93</v>
      </c>
      <c r="E434" s="56" t="s">
        <v>19</v>
      </c>
      <c r="F434" s="57">
        <v>0</v>
      </c>
      <c r="G434" s="58"/>
      <c r="H434" s="59"/>
      <c r="I434" s="57"/>
      <c r="J434" s="60"/>
    </row>
    <row r="435" spans="1:10" x14ac:dyDescent="0.3">
      <c r="A435" s="21" t="str">
        <f ca="1">IF(OR($A435=0,$J435=""),"-",CONCATENATE(#REF!&amp;".",IF(AND(#REF!&gt;=2,$A435&gt;=2),#REF!&amp;".",""),IF(AND(#REF!&gt;=3,$A435&gt;=3),#REF!&amp;".",""),IF(AND(#REF!&gt;=4,$A435&gt;=4),#REF!&amp;".",""),IF($A435="S",#REF!&amp;".","")))</f>
        <v>5.8.1.0.1.</v>
      </c>
      <c r="B435" s="67"/>
      <c r="C435" s="67"/>
      <c r="D435" s="68" t="str">
        <f t="shared" ca="1" si="14"/>
        <v>LIMPEZA DE VIA PARA RECAPEAMENTO COM VASSOURA MECÂNICA</v>
      </c>
      <c r="E435" s="69" t="s">
        <v>132</v>
      </c>
      <c r="F435" s="22">
        <v>3053.72</v>
      </c>
      <c r="G435" s="70"/>
      <c r="H435" s="71" t="s">
        <v>17</v>
      </c>
      <c r="I435" s="22"/>
      <c r="J435" s="23"/>
    </row>
    <row r="436" spans="1:10" ht="28.8" x14ac:dyDescent="0.3">
      <c r="A436" s="21" t="str">
        <f ca="1">IF(OR($A436=0,$J436=""),"-",CONCATENATE(#REF!&amp;".",IF(AND(#REF!&gt;=2,$A436&gt;=2),#REF!&amp;".",""),IF(AND(#REF!&gt;=3,$A436&gt;=3),#REF!&amp;".",""),IF(AND(#REF!&gt;=4,$A436&gt;=4),#REF!&amp;".",""),IF($A436="S",#REF!&amp;".","")))</f>
        <v>5.8.1.0.2.</v>
      </c>
      <c r="B436" s="67"/>
      <c r="C436" s="67"/>
      <c r="D436" s="68" t="str">
        <f t="shared" ca="1" si="14"/>
        <v>EXECUÇÃO DE PINTURA DE LIGAÇÃO COM EMULSÃO ASFÁLTICA RR-2C. AF_11/2019 MATERIAL NÃO INCLUSO</v>
      </c>
      <c r="E436" s="69" t="s">
        <v>132</v>
      </c>
      <c r="F436" s="22">
        <v>2884.1</v>
      </c>
      <c r="G436" s="70"/>
      <c r="H436" s="71" t="s">
        <v>17</v>
      </c>
      <c r="I436" s="22"/>
      <c r="J436" s="23"/>
    </row>
    <row r="437" spans="1:10" ht="28.8" x14ac:dyDescent="0.3">
      <c r="A437" s="21" t="str">
        <f ca="1">IF(OR($A437=0,$J437=""),"-",CONCATENATE(#REF!&amp;".",IF(AND(#REF!&gt;=2,$A437&gt;=2),#REF!&amp;".",""),IF(AND(#REF!&gt;=3,$A437&gt;=3),#REF!&amp;".",""),IF(AND(#REF!&gt;=4,$A437&gt;=4),#REF!&amp;".",""),IF($A437="S",#REF!&amp;".","")))</f>
        <v>5.8.1.0.3.</v>
      </c>
      <c r="B437" s="67"/>
      <c r="C437" s="67"/>
      <c r="D437" s="68" t="str">
        <f t="shared" ca="1" si="14"/>
        <v>EMULSAO ASFALTICA CATIONICA RR-2C PARA USO EM PAVIMENTACAO ASFALTICA</v>
      </c>
      <c r="E437" s="69" t="s">
        <v>139</v>
      </c>
      <c r="F437" s="22">
        <v>1297.8499999999999</v>
      </c>
      <c r="G437" s="70"/>
      <c r="H437" s="71" t="s">
        <v>35</v>
      </c>
      <c r="I437" s="22"/>
      <c r="J437" s="23"/>
    </row>
    <row r="438" spans="1:10" ht="43.2" x14ac:dyDescent="0.3">
      <c r="A438" s="21" t="str">
        <f ca="1">IF(OR($A438=0,$J438=""),"-",CONCATENATE(#REF!&amp;".",IF(AND(#REF!&gt;=2,$A438&gt;=2),#REF!&amp;".",""),IF(AND(#REF!&gt;=3,$A438&gt;=3),#REF!&amp;".",""),IF(AND(#REF!&gt;=4,$A438&gt;=4),#REF!&amp;".",""),IF($A438="S",#REF!&amp;".","")))</f>
        <v>5.8.1.0.4.</v>
      </c>
      <c r="B438" s="67"/>
      <c r="C438" s="67"/>
      <c r="D438" s="68" t="str">
        <f t="shared" ca="1" si="14"/>
        <v>CIMENTO ASFÁLTICO DE PETRÓLEO (CAP 50/70) PARA FABRICAÇÃO DE CONCRETO BETUMINOSO USINADO A QUENTE (CBUQ), EXCLUSIVE TRANSPORTE</v>
      </c>
      <c r="E438" s="69" t="s">
        <v>140</v>
      </c>
      <c r="F438" s="22">
        <v>11.75</v>
      </c>
      <c r="G438" s="70"/>
      <c r="H438" s="71" t="s">
        <v>35</v>
      </c>
      <c r="I438" s="22"/>
      <c r="J438" s="23"/>
    </row>
    <row r="439" spans="1:10" ht="43.2" x14ac:dyDescent="0.3">
      <c r="A439" s="21" t="str">
        <f ca="1">IF(OR($A439=0,$J439=""),"-",CONCATENATE(#REF!&amp;".",IF(AND(#REF!&gt;=2,$A439&gt;=2),#REF!&amp;".",""),IF(AND(#REF!&gt;=3,$A439&gt;=3),#REF!&amp;".",""),IF(AND(#REF!&gt;=4,$A439&gt;=4),#REF!&amp;".",""),IF($A439="S",#REF!&amp;".","")))</f>
        <v>5.8.1.0.5.</v>
      </c>
      <c r="B439" s="67"/>
      <c r="C439" s="67"/>
      <c r="D439" s="68" t="str">
        <f t="shared" ca="1" si="14"/>
        <v>TRANSPORTE COM CAMINHÃO TANQUE DE TRANSPORTE DE MATERIAL ASFÁLTICO DE 30000 L, EM VIA URBANA PAVIMENTADA, DMT ATÉ 30KM (UNIDADE: TXKM). AF_07/2020</v>
      </c>
      <c r="E439" s="69" t="s">
        <v>141</v>
      </c>
      <c r="F439" s="22">
        <v>352.6</v>
      </c>
      <c r="G439" s="70"/>
      <c r="H439" s="71" t="s">
        <v>17</v>
      </c>
      <c r="I439" s="22"/>
      <c r="J439" s="23"/>
    </row>
    <row r="440" spans="1:10" ht="43.2" x14ac:dyDescent="0.3">
      <c r="A440" s="21" t="str">
        <f ca="1">IF(OR($A440=0,$J440=""),"-",CONCATENATE(#REF!&amp;".",IF(AND(#REF!&gt;=2,$A440&gt;=2),#REF!&amp;".",""),IF(AND(#REF!&gt;=3,$A440&gt;=3),#REF!&amp;".",""),IF(AND(#REF!&gt;=4,$A440&gt;=4),#REF!&amp;".",""),IF($A440="S",#REF!&amp;".","")))</f>
        <v>5.8.1.0.6.</v>
      </c>
      <c r="B440" s="67"/>
      <c r="C440" s="67"/>
      <c r="D440" s="68" t="str">
        <f t="shared" ca="1" si="14"/>
        <v>TRANSPORTE COM CAMINHÃO TANQUE DE TRANSPORTE DE MATERIAL ASFÁLTICO DE 30000 L, EM VIA URBANA PAVIMENTADA, ADICIONAL PARA DMT EXCEDENTE A 30 KM (UNIDADE: TXKM). AF_07/2020</v>
      </c>
      <c r="E440" s="69" t="s">
        <v>141</v>
      </c>
      <c r="F440" s="22">
        <v>2973.58</v>
      </c>
      <c r="G440" s="70"/>
      <c r="H440" s="71" t="s">
        <v>17</v>
      </c>
      <c r="I440" s="22"/>
      <c r="J440" s="23"/>
    </row>
    <row r="441" spans="1:10" ht="28.8" x14ac:dyDescent="0.3">
      <c r="A441" s="21" t="str">
        <f ca="1">IF(OR($A441=0,$J441=""),"-",CONCATENATE(#REF!&amp;".",IF(AND(#REF!&gt;=2,$A441&gt;=2),#REF!&amp;".",""),IF(AND(#REF!&gt;=3,$A441&gt;=3),#REF!&amp;".",""),IF(AND(#REF!&gt;=4,$A441&gt;=4),#REF!&amp;".",""),IF($A441="S",#REF!&amp;".","")))</f>
        <v>5.8.1.0.7.</v>
      </c>
      <c r="B441" s="67"/>
      <c r="C441" s="67"/>
      <c r="D441" s="68" t="str">
        <f t="shared" ca="1" si="14"/>
        <v>EXECUÇÃO DE PAVIMENTO COM APLICAÇÃO DE CONCRETO BETUMINOSO USINADO A QUENTE (CBUQ)</v>
      </c>
      <c r="E441" s="69" t="s">
        <v>142</v>
      </c>
      <c r="F441" s="22">
        <v>86.52</v>
      </c>
      <c r="G441" s="70"/>
      <c r="H441" s="71" t="s">
        <v>17</v>
      </c>
      <c r="I441" s="22"/>
      <c r="J441" s="23"/>
    </row>
    <row r="442" spans="1:10" ht="28.8" x14ac:dyDescent="0.3">
      <c r="A442" s="21" t="str">
        <f ca="1">IF(OR($A442=0,$J442=""),"-",CONCATENATE(#REF!&amp;".",IF(AND(#REF!&gt;=2,$A442&gt;=2),#REF!&amp;".",""),IF(AND(#REF!&gt;=3,$A442&gt;=3),#REF!&amp;".",""),IF(AND(#REF!&gt;=4,$A442&gt;=4),#REF!&amp;".",""),IF($A442="S",#REF!&amp;".","")))</f>
        <v>5.8.1.0.8.</v>
      </c>
      <c r="B442" s="67"/>
      <c r="C442" s="67"/>
      <c r="D442" s="68" t="str">
        <f t="shared" ca="1" si="14"/>
        <v>TRANSPORTE COM CAMINHÃO BASCULANTE DE 10 M³, EM VIA URBANA PAVIMENTADA, DMT ATÉ 30 KM (UNIDADE: TXKM). AF_07/2020</v>
      </c>
      <c r="E442" s="69" t="s">
        <v>141</v>
      </c>
      <c r="F442" s="22">
        <v>4381.5200000000004</v>
      </c>
      <c r="G442" s="70"/>
      <c r="H442" s="71" t="s">
        <v>17</v>
      </c>
      <c r="I442" s="22"/>
      <c r="J442" s="23"/>
    </row>
    <row r="443" spans="1:10" x14ac:dyDescent="0.3">
      <c r="A443" s="52" t="str">
        <f ca="1">IF(OR($A443=0,$J443=""),"-",CONCATENATE(#REF!&amp;".",IF(AND(#REF!&gt;=2,$A443&gt;=2),#REF!&amp;".",""),IF(AND(#REF!&gt;=3,$A443&gt;=3),#REF!&amp;".",""),IF(AND(#REF!&gt;=4,$A443&gt;=4),#REF!&amp;".",""),IF($A443="S",#REF!&amp;".","")))</f>
        <v>5.8.2.</v>
      </c>
      <c r="B443" s="53"/>
      <c r="C443" s="54"/>
      <c r="D443" s="55" t="s">
        <v>94</v>
      </c>
      <c r="E443" s="56" t="s">
        <v>19</v>
      </c>
      <c r="F443" s="57">
        <v>0</v>
      </c>
      <c r="G443" s="58"/>
      <c r="H443" s="59"/>
      <c r="I443" s="57"/>
      <c r="J443" s="60"/>
    </row>
    <row r="444" spans="1:10" x14ac:dyDescent="0.3">
      <c r="A444" s="21" t="str">
        <f ca="1">IF(OR($A444=0,$J444=""),"-",CONCATENATE(#REF!&amp;".",IF(AND(#REF!&gt;=2,$A444&gt;=2),#REF!&amp;".",""),IF(AND(#REF!&gt;=3,$A444&gt;=3),#REF!&amp;".",""),IF(AND(#REF!&gt;=4,$A444&gt;=4),#REF!&amp;".",""),IF($A444="S",#REF!&amp;".","")))</f>
        <v>5.8.2.0.1.</v>
      </c>
      <c r="B444" s="67"/>
      <c r="C444" s="67"/>
      <c r="D444" s="68" t="str">
        <f t="shared" ca="1" si="14"/>
        <v>EXECUÇÃO DE CORTE EM PAVIMENTOS (CONCRETO OU CBUQ)</v>
      </c>
      <c r="E444" s="69" t="s">
        <v>138</v>
      </c>
      <c r="F444" s="22">
        <v>21</v>
      </c>
      <c r="G444" s="70"/>
      <c r="H444" s="71" t="s">
        <v>17</v>
      </c>
      <c r="I444" s="22"/>
      <c r="J444" s="23"/>
    </row>
    <row r="445" spans="1:10" ht="28.8" x14ac:dyDescent="0.3">
      <c r="A445" s="21" t="str">
        <f ca="1">IF(OR($A445=0,$J445=""),"-",CONCATENATE(#REF!&amp;".",IF(AND(#REF!&gt;=2,$A445&gt;=2),#REF!&amp;".",""),IF(AND(#REF!&gt;=3,$A445&gt;=3),#REF!&amp;".",""),IF(AND(#REF!&gt;=4,$A445&gt;=4),#REF!&amp;".",""),IF($A445="S",#REF!&amp;".","")))</f>
        <v>5.8.2.0.2.</v>
      </c>
      <c r="B445" s="67"/>
      <c r="C445" s="67"/>
      <c r="D445" s="68" t="str">
        <f t="shared" ca="1" si="14"/>
        <v>TRANSPORTE COM CAMINHÃO BASCULANTE DE 10 M³, EM VIA URBANA PAVIMENTADA, DMT ATÉ 30 KM (UNIDADE: M3XKM). AF_07/2020</v>
      </c>
      <c r="E445" s="69" t="s">
        <v>137</v>
      </c>
      <c r="F445" s="22">
        <v>0.14000000000000001</v>
      </c>
      <c r="G445" s="70"/>
      <c r="H445" s="71" t="s">
        <v>17</v>
      </c>
      <c r="I445" s="22"/>
      <c r="J445" s="23"/>
    </row>
    <row r="446" spans="1:10" ht="28.8" x14ac:dyDescent="0.3">
      <c r="A446" s="21" t="str">
        <f ca="1">IF(OR($A446=0,$J446=""),"-",CONCATENATE(#REF!&amp;".",IF(AND(#REF!&gt;=2,$A446&gt;=2),#REF!&amp;".",""),IF(AND(#REF!&gt;=3,$A446&gt;=3),#REF!&amp;".",""),IF(AND(#REF!&gt;=4,$A446&gt;=4),#REF!&amp;".",""),IF($A446="S",#REF!&amp;".","")))</f>
        <v>5.8.2.0.3.</v>
      </c>
      <c r="B446" s="67"/>
      <c r="C446" s="67"/>
      <c r="D446" s="68" t="str">
        <f t="shared" ca="1" si="14"/>
        <v>EXECUÇÃO DE PINTURA DE LIGAÇÃO COM EMULSÃO ASFÁLTICA RR-2C. AF_11/2019 MATERIAL NÃO INCLUSO</v>
      </c>
      <c r="E446" s="69" t="s">
        <v>132</v>
      </c>
      <c r="F446" s="22">
        <v>2884.1</v>
      </c>
      <c r="G446" s="70"/>
      <c r="H446" s="71" t="s">
        <v>17</v>
      </c>
      <c r="I446" s="22"/>
      <c r="J446" s="23"/>
    </row>
    <row r="447" spans="1:10" ht="28.8" x14ac:dyDescent="0.3">
      <c r="A447" s="21" t="str">
        <f ca="1">IF(OR($A447=0,$J447=""),"-",CONCATENATE(#REF!&amp;".",IF(AND(#REF!&gt;=2,$A447&gt;=2),#REF!&amp;".",""),IF(AND(#REF!&gt;=3,$A447&gt;=3),#REF!&amp;".",""),IF(AND(#REF!&gt;=4,$A447&gt;=4),#REF!&amp;".",""),IF($A447="S",#REF!&amp;".","")))</f>
        <v>5.8.2.0.4.</v>
      </c>
      <c r="B447" s="67"/>
      <c r="C447" s="67"/>
      <c r="D447" s="68" t="str">
        <f t="shared" ca="1" si="14"/>
        <v>EMULSAO ASFALTICA CATIONICA RR-2C PARA USO EM PAVIMENTACAO ASFALTICA</v>
      </c>
      <c r="E447" s="69" t="s">
        <v>139</v>
      </c>
      <c r="F447" s="22">
        <v>1297.8499999999999</v>
      </c>
      <c r="G447" s="70"/>
      <c r="H447" s="71" t="s">
        <v>35</v>
      </c>
      <c r="I447" s="22"/>
      <c r="J447" s="23"/>
    </row>
    <row r="448" spans="1:10" ht="43.2" x14ac:dyDescent="0.3">
      <c r="A448" s="21" t="str">
        <f ca="1">IF(OR($A448=0,$J448=""),"-",CONCATENATE(#REF!&amp;".",IF(AND(#REF!&gt;=2,$A448&gt;=2),#REF!&amp;".",""),IF(AND(#REF!&gt;=3,$A448&gt;=3),#REF!&amp;".",""),IF(AND(#REF!&gt;=4,$A448&gt;=4),#REF!&amp;".",""),IF($A448="S",#REF!&amp;".","")))</f>
        <v>5.8.2.0.5.</v>
      </c>
      <c r="B448" s="67"/>
      <c r="C448" s="67"/>
      <c r="D448" s="68" t="str">
        <f t="shared" ca="1" si="14"/>
        <v>CIMENTO ASFÁLTICO DE PETRÓLEO (CAP 50/70) PARA FABRICAÇÃO DE CONCRETO BETUMINOSO USINADO A QUENTE (CBUQ), EXCLUSIVE TRANSPORTE</v>
      </c>
      <c r="E448" s="69" t="s">
        <v>140</v>
      </c>
      <c r="F448" s="22">
        <v>11.77</v>
      </c>
      <c r="G448" s="70"/>
      <c r="H448" s="71" t="s">
        <v>35</v>
      </c>
      <c r="I448" s="22"/>
      <c r="J448" s="23"/>
    </row>
    <row r="449" spans="1:10" ht="43.2" x14ac:dyDescent="0.3">
      <c r="A449" s="21" t="str">
        <f ca="1">IF(OR($A449=0,$J449=""),"-",CONCATENATE(#REF!&amp;".",IF(AND(#REF!&gt;=2,$A449&gt;=2),#REF!&amp;".",""),IF(AND(#REF!&gt;=3,$A449&gt;=3),#REF!&amp;".",""),IF(AND(#REF!&gt;=4,$A449&gt;=4),#REF!&amp;".",""),IF($A449="S",#REF!&amp;".","")))</f>
        <v>5.8.2.0.6.</v>
      </c>
      <c r="B449" s="67"/>
      <c r="C449" s="67"/>
      <c r="D449" s="68" t="str">
        <f t="shared" ca="1" si="14"/>
        <v>TRANSPORTE COM CAMINHÃO TANQUE DE TRANSPORTE DE MATERIAL ASFÁLTICO DE 30000 L, EM VIA URBANA PAVIMENTADA, DMT ATÉ 30KM (UNIDADE: TXKM). AF_07/2020</v>
      </c>
      <c r="E449" s="69" t="s">
        <v>141</v>
      </c>
      <c r="F449" s="22">
        <v>352.97</v>
      </c>
      <c r="G449" s="70"/>
      <c r="H449" s="71" t="s">
        <v>17</v>
      </c>
      <c r="I449" s="22"/>
      <c r="J449" s="23"/>
    </row>
    <row r="450" spans="1:10" ht="43.2" x14ac:dyDescent="0.3">
      <c r="A450" s="21" t="str">
        <f ca="1">IF(OR($A450=0,$J450=""),"-",CONCATENATE(#REF!&amp;".",IF(AND(#REF!&gt;=2,$A450&gt;=2),#REF!&amp;".",""),IF(AND(#REF!&gt;=3,$A450&gt;=3),#REF!&amp;".",""),IF(AND(#REF!&gt;=4,$A450&gt;=4),#REF!&amp;".",""),IF($A450="S",#REF!&amp;".","")))</f>
        <v>5.8.2.0.7.</v>
      </c>
      <c r="B450" s="67"/>
      <c r="C450" s="67"/>
      <c r="D450" s="68" t="str">
        <f t="shared" ca="1" si="14"/>
        <v>TRANSPORTE COM CAMINHÃO TANQUE DE TRANSPORTE DE MATERIAL ASFÁLTICO DE 30000 L, EM VIA URBANA PAVIMENTADA, ADICIONAL PARA DMT EXCEDENTE A 30 KM (UNIDADE: TXKM). AF_07/2020</v>
      </c>
      <c r="E450" s="69" t="s">
        <v>141</v>
      </c>
      <c r="F450" s="22">
        <v>2976.73</v>
      </c>
      <c r="G450" s="70"/>
      <c r="H450" s="71" t="s">
        <v>17</v>
      </c>
      <c r="I450" s="22"/>
      <c r="J450" s="23"/>
    </row>
    <row r="451" spans="1:10" ht="28.8" x14ac:dyDescent="0.3">
      <c r="A451" s="21" t="str">
        <f ca="1">IF(OR($A451=0,$J451=""),"-",CONCATENATE(#REF!&amp;".",IF(AND(#REF!&gt;=2,$A451&gt;=2),#REF!&amp;".",""),IF(AND(#REF!&gt;=3,$A451&gt;=3),#REF!&amp;".",""),IF(AND(#REF!&gt;=4,$A451&gt;=4),#REF!&amp;".",""),IF($A451="S",#REF!&amp;".","")))</f>
        <v>5.8.2.0.8.</v>
      </c>
      <c r="B451" s="67"/>
      <c r="C451" s="67"/>
      <c r="D451" s="68" t="str">
        <f t="shared" ca="1" si="14"/>
        <v>EXECUÇÃO DE PAVIMENTO COM APLICAÇÃO DE CONCRETO BETUMINOSO USINADO A QUENTE (CBUQ)</v>
      </c>
      <c r="E451" s="69" t="s">
        <v>142</v>
      </c>
      <c r="F451" s="22">
        <v>86.52</v>
      </c>
      <c r="G451" s="70"/>
      <c r="H451" s="71" t="s">
        <v>17</v>
      </c>
      <c r="I451" s="22"/>
      <c r="J451" s="23"/>
    </row>
    <row r="452" spans="1:10" ht="28.8" x14ac:dyDescent="0.3">
      <c r="A452" s="21" t="str">
        <f ca="1">IF(OR($A452=0,$J452=""),"-",CONCATENATE(#REF!&amp;".",IF(AND(#REF!&gt;=2,$A452&gt;=2),#REF!&amp;".",""),IF(AND(#REF!&gt;=3,$A452&gt;=3),#REF!&amp;".",""),IF(AND(#REF!&gt;=4,$A452&gt;=4),#REF!&amp;".",""),IF($A452="S",#REF!&amp;".","")))</f>
        <v>5.8.2.0.9.</v>
      </c>
      <c r="B452" s="67"/>
      <c r="C452" s="67"/>
      <c r="D452" s="68" t="str">
        <f t="shared" ca="1" si="14"/>
        <v>TRANSPORTE COM CAMINHÃO BASCULANTE DE 10 M³, EM VIA URBANA PAVIMENTADA, DMT ATÉ 30 KM (UNIDADE: TXKM). AF_07/2020</v>
      </c>
      <c r="E452" s="69" t="s">
        <v>141</v>
      </c>
      <c r="F452" s="22">
        <v>4381.5200000000004</v>
      </c>
      <c r="G452" s="70"/>
      <c r="H452" s="71" t="s">
        <v>17</v>
      </c>
      <c r="I452" s="22"/>
      <c r="J452" s="23"/>
    </row>
    <row r="453" spans="1:10" x14ac:dyDescent="0.3">
      <c r="A453" s="52" t="str">
        <f ca="1">IF(OR($A453=0,$J453=""),"-",CONCATENATE(#REF!&amp;".",IF(AND(#REF!&gt;=2,$A453&gt;=2),#REF!&amp;".",""),IF(AND(#REF!&gt;=3,$A453&gt;=3),#REF!&amp;".",""),IF(AND(#REF!&gt;=4,$A453&gt;=4),#REF!&amp;".",""),IF($A453="S",#REF!&amp;".","")))</f>
        <v>5.9.</v>
      </c>
      <c r="B453" s="53"/>
      <c r="C453" s="54"/>
      <c r="D453" s="55" t="s">
        <v>36</v>
      </c>
      <c r="E453" s="56" t="s">
        <v>19</v>
      </c>
      <c r="F453" s="57">
        <v>0</v>
      </c>
      <c r="G453" s="58"/>
      <c r="H453" s="59"/>
      <c r="I453" s="57"/>
      <c r="J453" s="60"/>
    </row>
    <row r="454" spans="1:10" x14ac:dyDescent="0.3">
      <c r="A454" s="52" t="str">
        <f ca="1">IF(OR($A454=0,$J454=""),"-",CONCATENATE(#REF!&amp;".",IF(AND(#REF!&gt;=2,$A454&gt;=2),#REF!&amp;".",""),IF(AND(#REF!&gt;=3,$A454&gt;=3),#REF!&amp;".",""),IF(AND(#REF!&gt;=4,$A454&gt;=4),#REF!&amp;".",""),IF($A454="S",#REF!&amp;".","")))</f>
        <v>5.9.1.</v>
      </c>
      <c r="B454" s="53"/>
      <c r="C454" s="54"/>
      <c r="D454" s="55" t="s">
        <v>69</v>
      </c>
      <c r="E454" s="56" t="s">
        <v>19</v>
      </c>
      <c r="F454" s="57">
        <v>0</v>
      </c>
      <c r="G454" s="58"/>
      <c r="H454" s="59"/>
      <c r="I454" s="57"/>
      <c r="J454" s="60"/>
    </row>
    <row r="455" spans="1:10" ht="28.8" x14ac:dyDescent="0.3">
      <c r="A455" s="21" t="str">
        <f ca="1">IF(OR($A455=0,$J455=""),"-",CONCATENATE(#REF!&amp;".",IF(AND(#REF!&gt;=2,$A455&gt;=2),#REF!&amp;".",""),IF(AND(#REF!&gt;=3,$A455&gt;=3),#REF!&amp;".",""),IF(AND(#REF!&gt;=4,$A455&gt;=4),#REF!&amp;".",""),IF($A455="S",#REF!&amp;".","")))</f>
        <v>5.9.1.0.1.</v>
      </c>
      <c r="B455" s="67"/>
      <c r="C455" s="67"/>
      <c r="D455" s="68" t="str">
        <f t="shared" ca="1" si="14"/>
        <v>PINTURA DE FAIXA COM TERMOPLÁSTICO POR ASPERSÃO - ESPESSURA DE 1,5 MM</v>
      </c>
      <c r="E455" s="69" t="s">
        <v>143</v>
      </c>
      <c r="F455" s="22">
        <v>16.78</v>
      </c>
      <c r="G455" s="70"/>
      <c r="H455" s="71" t="s">
        <v>17</v>
      </c>
      <c r="I455" s="22"/>
      <c r="J455" s="23"/>
    </row>
    <row r="456" spans="1:10" ht="28.8" x14ac:dyDescent="0.3">
      <c r="A456" s="21" t="str">
        <f ca="1">IF(OR($A456=0,$J456=""),"-",CONCATENATE(#REF!&amp;".",IF(AND(#REF!&gt;=2,$A456&gt;=2),#REF!&amp;".",""),IF(AND(#REF!&gt;=3,$A456&gt;=3),#REF!&amp;".",""),IF(AND(#REF!&gt;=4,$A456&gt;=4),#REF!&amp;".",""),IF($A456="S",#REF!&amp;".","")))</f>
        <v>5.9.1.0.2.</v>
      </c>
      <c r="B456" s="67"/>
      <c r="C456" s="67"/>
      <c r="D456" s="68" t="str">
        <f t="shared" ca="1" si="14"/>
        <v>PINTURA DE FAIXA COM TERMOPLÁSTICO POR ASPERSÃO - ESPESSURA DE 1,5 MM</v>
      </c>
      <c r="E456" s="69" t="s">
        <v>143</v>
      </c>
      <c r="F456" s="22">
        <v>14.12</v>
      </c>
      <c r="G456" s="70"/>
      <c r="H456" s="71" t="s">
        <v>17</v>
      </c>
      <c r="I456" s="22"/>
      <c r="J456" s="23"/>
    </row>
    <row r="457" spans="1:10" ht="28.8" x14ac:dyDescent="0.3">
      <c r="A457" s="21" t="str">
        <f ca="1">IF(OR($A457=0,$J457=""),"-",CONCATENATE(#REF!&amp;".",IF(AND(#REF!&gt;=2,$A457&gt;=2),#REF!&amp;".",""),IF(AND(#REF!&gt;=3,$A457&gt;=3),#REF!&amp;".",""),IF(AND(#REF!&gt;=4,$A457&gt;=4),#REF!&amp;".",""),IF($A457="S",#REF!&amp;".","")))</f>
        <v>5.9.1.0.3.</v>
      </c>
      <c r="B457" s="67"/>
      <c r="C457" s="67"/>
      <c r="D457" s="68" t="str">
        <f t="shared" ca="1" si="14"/>
        <v>PINTURA DE SETAS E ZEBRADOS COM TERMOPLÁSTICO POR EXTRUSÃO - ESPESSURA DE 3,0 MM</v>
      </c>
      <c r="E457" s="69" t="s">
        <v>143</v>
      </c>
      <c r="F457" s="22">
        <v>6.32</v>
      </c>
      <c r="G457" s="70"/>
      <c r="H457" s="71" t="s">
        <v>17</v>
      </c>
      <c r="I457" s="22"/>
      <c r="J457" s="23"/>
    </row>
    <row r="458" spans="1:10" ht="28.8" x14ac:dyDescent="0.3">
      <c r="A458" s="21" t="str">
        <f ca="1">IF(OR($A458=0,$J458=""),"-",CONCATENATE(#REF!&amp;".",IF(AND(#REF!&gt;=2,$A458&gt;=2),#REF!&amp;".",""),IF(AND(#REF!&gt;=3,$A458&gt;=3),#REF!&amp;".",""),IF(AND(#REF!&gt;=4,$A458&gt;=4),#REF!&amp;".",""),IF($A458="S",#REF!&amp;".","")))</f>
        <v>5.9.1.0.4.</v>
      </c>
      <c r="B458" s="67"/>
      <c r="C458" s="67"/>
      <c r="D458" s="68" t="str">
        <f t="shared" ca="1" si="14"/>
        <v>PINTURA DE SETAS E ZEBRADOS COM TERMOPLÁSTICO POR EXTRUSÃO - ESPESSURA DE 3,0 MM</v>
      </c>
      <c r="E458" s="69" t="s">
        <v>143</v>
      </c>
      <c r="F458" s="22">
        <v>17.739999999999998</v>
      </c>
      <c r="G458" s="70"/>
      <c r="H458" s="71" t="s">
        <v>17</v>
      </c>
      <c r="I458" s="22"/>
      <c r="J458" s="23"/>
    </row>
    <row r="459" spans="1:10" ht="28.8" x14ac:dyDescent="0.3">
      <c r="A459" s="21" t="str">
        <f ca="1">IF(OR($A459=0,$J459=""),"-",CONCATENATE(#REF!&amp;".",IF(AND(#REF!&gt;=2,$A459&gt;=2),#REF!&amp;".",""),IF(AND(#REF!&gt;=3,$A459&gt;=3),#REF!&amp;".",""),IF(AND(#REF!&gt;=4,$A459&gt;=4),#REF!&amp;".",""),IF($A459="S",#REF!&amp;".","")))</f>
        <v>5.9.1.0.5.</v>
      </c>
      <c r="B459" s="67"/>
      <c r="C459" s="67"/>
      <c r="D459" s="68" t="str">
        <f t="shared" ca="1" si="14"/>
        <v>PINTURA DE SETAS E ZEBRADOS COM TERMOPLÁSTICO POR EXTRUSÃO - ESPESSURA DE 3,0 MM</v>
      </c>
      <c r="E459" s="69" t="s">
        <v>143</v>
      </c>
      <c r="F459" s="22">
        <v>46.8</v>
      </c>
      <c r="G459" s="70"/>
      <c r="H459" s="71" t="s">
        <v>17</v>
      </c>
      <c r="I459" s="22"/>
      <c r="J459" s="23"/>
    </row>
    <row r="460" spans="1:10" x14ac:dyDescent="0.3">
      <c r="A460" s="21" t="str">
        <f ca="1">IF(OR($A460=0,$J460=""),"-",CONCATENATE(#REF!&amp;".",IF(AND(#REF!&gt;=2,$A460&gt;=2),#REF!&amp;".",""),IF(AND(#REF!&gt;=3,$A460&gt;=3),#REF!&amp;".",""),IF(AND(#REF!&gt;=4,$A460&gt;=4),#REF!&amp;".",""),IF($A460="S",#REF!&amp;".","")))</f>
        <v>5.9.1.0.6.</v>
      </c>
      <c r="B460" s="67"/>
      <c r="C460" s="67"/>
      <c r="D460" s="68" t="str">
        <f t="shared" ca="1" si="14"/>
        <v>TACHA REFLETIVA BIDIRECIONAL TIPO I - FORNECIMENTO E COLOCAÇÃO</v>
      </c>
      <c r="E460" s="69" t="s">
        <v>144</v>
      </c>
      <c r="F460" s="22">
        <v>150</v>
      </c>
      <c r="G460" s="70"/>
      <c r="H460" s="71" t="s">
        <v>17</v>
      </c>
      <c r="I460" s="22"/>
      <c r="J460" s="23"/>
    </row>
    <row r="461" spans="1:10" x14ac:dyDescent="0.3">
      <c r="A461" s="21" t="str">
        <f ca="1">IF(OR($A461=0,$J461=""),"-",CONCATENATE(#REF!&amp;".",IF(AND(#REF!&gt;=2,$A461&gt;=2),#REF!&amp;".",""),IF(AND(#REF!&gt;=3,$A461&gt;=3),#REF!&amp;".",""),IF(AND(#REF!&gt;=4,$A461&gt;=4),#REF!&amp;".",""),IF($A461="S",#REF!&amp;".","")))</f>
        <v>5.9.1.0.7.</v>
      </c>
      <c r="B461" s="67"/>
      <c r="C461" s="67"/>
      <c r="D461" s="68" t="str">
        <f t="shared" ca="1" si="14"/>
        <v>TACHA REFLETIVA BIDIRECIONAL TIPO I - FORNECIMENTO E COLOCAÇÃO</v>
      </c>
      <c r="E461" s="69" t="s">
        <v>144</v>
      </c>
      <c r="F461" s="22">
        <v>48</v>
      </c>
      <c r="G461" s="70"/>
      <c r="H461" s="71" t="s">
        <v>17</v>
      </c>
      <c r="I461" s="22"/>
      <c r="J461" s="23"/>
    </row>
    <row r="462" spans="1:10" x14ac:dyDescent="0.3">
      <c r="A462" s="52" t="str">
        <f ca="1">IF(OR($A462=0,$J462=""),"-",CONCATENATE(#REF!&amp;".",IF(AND(#REF!&gt;=2,$A462&gt;=2),#REF!&amp;".",""),IF(AND(#REF!&gt;=3,$A462&gt;=3),#REF!&amp;".",""),IF(AND(#REF!&gt;=4,$A462&gt;=4),#REF!&amp;".",""),IF($A462="S",#REF!&amp;".","")))</f>
        <v>5.10.</v>
      </c>
      <c r="B462" s="53"/>
      <c r="C462" s="54"/>
      <c r="D462" s="55" t="s">
        <v>95</v>
      </c>
      <c r="E462" s="56" t="s">
        <v>19</v>
      </c>
      <c r="F462" s="57">
        <v>0</v>
      </c>
      <c r="G462" s="58"/>
      <c r="H462" s="59"/>
      <c r="I462" s="57"/>
      <c r="J462" s="60"/>
    </row>
    <row r="463" spans="1:10" ht="28.8" x14ac:dyDescent="0.3">
      <c r="A463" s="21" t="str">
        <f ca="1">IF(OR($A463=0,$J463=""),"-",CONCATENATE(#REF!&amp;".",IF(AND(#REF!&gt;=2,$A463&gt;=2),#REF!&amp;".",""),IF(AND(#REF!&gt;=3,$A463&gt;=3),#REF!&amp;".",""),IF(AND(#REF!&gt;=4,$A463&gt;=4),#REF!&amp;".",""),IF($A463="S",#REF!&amp;".","")))</f>
        <v>5.10.0.0.1.</v>
      </c>
      <c r="B463" s="67"/>
      <c r="C463" s="67"/>
      <c r="D463" s="68" t="str">
        <f t="shared" ca="1" si="14"/>
        <v>FORNECIMENTO E IMPLANTAÇÃO DE SUPORTE METÁLICO GALVANIZADO PARA PLACA</v>
      </c>
      <c r="E463" s="69" t="s">
        <v>131</v>
      </c>
      <c r="F463" s="22">
        <v>17</v>
      </c>
      <c r="G463" s="70"/>
      <c r="H463" s="71" t="s">
        <v>17</v>
      </c>
      <c r="I463" s="22"/>
      <c r="J463" s="23"/>
    </row>
    <row r="464" spans="1:10" ht="28.8" x14ac:dyDescent="0.3">
      <c r="A464" s="21" t="str">
        <f ca="1">IF(OR($A464=0,$J464=""),"-",CONCATENATE(#REF!&amp;".",IF(AND(#REF!&gt;=2,$A464&gt;=2),#REF!&amp;".",""),IF(AND(#REF!&gt;=3,$A464&gt;=3),#REF!&amp;".",""),IF(AND(#REF!&gt;=4,$A464&gt;=4),#REF!&amp;".",""),IF($A464="S",#REF!&amp;".","")))</f>
        <v>5.10.0.0.2.</v>
      </c>
      <c r="B464" s="67"/>
      <c r="C464" s="67"/>
      <c r="D464" s="68" t="str">
        <f t="shared" ca="1" si="14"/>
        <v>CONFECÇÃO DE PLACA EM AÇO Nº 16 GALVANIZADO, COM PELÍCULA RETRORREFLETIVA TIPO I + III</v>
      </c>
      <c r="E464" s="69" t="s">
        <v>132</v>
      </c>
      <c r="F464" s="22">
        <v>4.3</v>
      </c>
      <c r="G464" s="70"/>
      <c r="H464" s="71" t="s">
        <v>17</v>
      </c>
      <c r="I464" s="22"/>
      <c r="J464" s="23"/>
    </row>
    <row r="465" spans="1:10" x14ac:dyDescent="0.3">
      <c r="A465" s="52" t="str">
        <f ca="1">IF(OR($A465=0,$J465=""),"-",CONCATENATE(#REF!&amp;".",IF(AND(#REF!&gt;=2,$A465&gt;=2),#REF!&amp;".",""),IF(AND(#REF!&gt;=3,$A465&gt;=3),#REF!&amp;".",""),IF(AND(#REF!&gt;=4,$A465&gt;=4),#REF!&amp;".",""),IF($A465="S",#REF!&amp;".","")))</f>
        <v>5.11.</v>
      </c>
      <c r="B465" s="53"/>
      <c r="C465" s="54"/>
      <c r="D465" s="55" t="s">
        <v>39</v>
      </c>
      <c r="E465" s="56" t="s">
        <v>19</v>
      </c>
      <c r="F465" s="57">
        <v>0</v>
      </c>
      <c r="G465" s="58"/>
      <c r="H465" s="59"/>
      <c r="I465" s="57"/>
      <c r="J465" s="60"/>
    </row>
    <row r="466" spans="1:10" x14ac:dyDescent="0.3">
      <c r="A466" s="21" t="str">
        <f ca="1">IF(OR($A466=0,$J466=""),"-",CONCATENATE(#REF!&amp;".",IF(AND(#REF!&gt;=2,$A466&gt;=2),#REF!&amp;".",""),IF(AND(#REF!&gt;=3,$A466&gt;=3),#REF!&amp;".",""),IF(AND(#REF!&gt;=4,$A466&gt;=4),#REF!&amp;".",""),IF($A466="S",#REF!&amp;".","")))</f>
        <v>5.11.0.0.1.</v>
      </c>
      <c r="B466" s="67"/>
      <c r="C466" s="67"/>
      <c r="D466" s="68" t="str">
        <f t="shared" ca="1" si="14"/>
        <v>ENSAIO MARSHALL - MISTURA BETUMINOSA A QUENTE - (SINAPI 74022/4)</v>
      </c>
      <c r="E466" s="69" t="s">
        <v>145</v>
      </c>
      <c r="F466" s="22">
        <v>3</v>
      </c>
      <c r="G466" s="70"/>
      <c r="H466" s="71" t="s">
        <v>17</v>
      </c>
      <c r="I466" s="22"/>
      <c r="J466" s="23"/>
    </row>
    <row r="467" spans="1:10" x14ac:dyDescent="0.3">
      <c r="A467" s="52" t="str">
        <f ca="1">IF(OR($A467=0,$J467=""),"-",CONCATENATE(#REF!&amp;".",IF(AND(#REF!&gt;=2,$A467&gt;=2),#REF!&amp;".",""),IF(AND(#REF!&gt;=3,$A467&gt;=3),#REF!&amp;".",""),IF(AND(#REF!&gt;=4,$A467&gt;=4),#REF!&amp;".",""),IF($A467="S",#REF!&amp;".","")))</f>
        <v>5.12.</v>
      </c>
      <c r="B467" s="53"/>
      <c r="C467" s="54"/>
      <c r="D467" s="55" t="s">
        <v>40</v>
      </c>
      <c r="E467" s="56" t="s">
        <v>19</v>
      </c>
      <c r="F467" s="57">
        <v>0</v>
      </c>
      <c r="G467" s="58"/>
      <c r="H467" s="59"/>
      <c r="I467" s="57"/>
      <c r="J467" s="60"/>
    </row>
    <row r="468" spans="1:10" x14ac:dyDescent="0.3">
      <c r="A468" s="21" t="str">
        <f ca="1">IF(OR($A468=0,$J468=""),"-",CONCATENATE(#REF!&amp;".",IF(AND(#REF!&gt;=2,$A468&gt;=2),#REF!&amp;".",""),IF(AND(#REF!&gt;=3,$A468&gt;=3),#REF!&amp;".",""),IF(AND(#REF!&gt;=4,$A468&gt;=4),#REF!&amp;".",""),IF($A468="S",#REF!&amp;".","")))</f>
        <v>5.12.0.0.1.</v>
      </c>
      <c r="B468" s="67"/>
      <c r="C468" s="67"/>
      <c r="D468" s="68" t="str">
        <f t="shared" ca="1" si="14"/>
        <v>LIMPEZA FINAL DE OBRA</v>
      </c>
      <c r="E468" s="69" t="s">
        <v>132</v>
      </c>
      <c r="F468" s="22">
        <v>3053.72</v>
      </c>
      <c r="G468" s="70"/>
      <c r="H468" s="71" t="s">
        <v>17</v>
      </c>
      <c r="I468" s="22"/>
      <c r="J468" s="23"/>
    </row>
    <row r="469" spans="1:10" ht="28.8" x14ac:dyDescent="0.3">
      <c r="A469" s="43" t="str">
        <f ca="1">IF(OR($A469=0,$J469=""),"-",CONCATENATE(#REF!&amp;".",IF(AND(#REF!&gt;=2,$A469&gt;=2),#REF!&amp;".",""),IF(AND(#REF!&gt;=3,$A469&gt;=3),#REF!&amp;".",""),IF(AND(#REF!&gt;=4,$A469&gt;=4),#REF!&amp;".",""),IF($A469="S",#REF!&amp;".","")))</f>
        <v>6.</v>
      </c>
      <c r="B469" s="44"/>
      <c r="C469" s="45"/>
      <c r="D469" s="46" t="s">
        <v>96</v>
      </c>
      <c r="E469" s="47" t="s">
        <v>19</v>
      </c>
      <c r="F469" s="48">
        <v>0</v>
      </c>
      <c r="G469" s="49"/>
      <c r="H469" s="50"/>
      <c r="I469" s="48"/>
      <c r="J469" s="51"/>
    </row>
    <row r="470" spans="1:10" x14ac:dyDescent="0.3">
      <c r="A470" s="52" t="str">
        <f ca="1">IF(OR($A470=0,$J470=""),"-",CONCATENATE(#REF!&amp;".",IF(AND(#REF!&gt;=2,$A470&gt;=2),#REF!&amp;".",""),IF(AND(#REF!&gt;=3,$A470&gt;=3),#REF!&amp;".",""),IF(AND(#REF!&gt;=4,$A470&gt;=4),#REF!&amp;".",""),IF($A470="S",#REF!&amp;".","")))</f>
        <v>6.1.</v>
      </c>
      <c r="B470" s="53"/>
      <c r="C470" s="54"/>
      <c r="D470" s="55" t="s">
        <v>44</v>
      </c>
      <c r="E470" s="56" t="s">
        <v>19</v>
      </c>
      <c r="F470" s="57">
        <v>0</v>
      </c>
      <c r="G470" s="58"/>
      <c r="H470" s="59"/>
      <c r="I470" s="57"/>
      <c r="J470" s="60"/>
    </row>
    <row r="471" spans="1:10" x14ac:dyDescent="0.3">
      <c r="A471" s="21" t="str">
        <f ca="1">IF(OR($A471=0,$J471=""),"-",CONCATENATE(#REF!&amp;".",IF(AND(#REF!&gt;=2,$A471&gt;=2),#REF!&amp;".",""),IF(AND(#REF!&gt;=3,$A471&gt;=3),#REF!&amp;".",""),IF(AND(#REF!&gt;=4,$A471&gt;=4),#REF!&amp;".",""),IF($A471="S",#REF!&amp;".","")))</f>
        <v>6.1.0.0.1.</v>
      </c>
      <c r="B471" s="67"/>
      <c r="C471" s="67"/>
      <c r="D471" s="68" t="str">
        <f t="shared" ca="1" si="14"/>
        <v>PLACA DE OBRA EM CHAPA GALVANIZADA N.22, ADESIVADA, 3,00x1,50M</v>
      </c>
      <c r="E471" s="69" t="s">
        <v>132</v>
      </c>
      <c r="F471" s="22">
        <v>4.5</v>
      </c>
      <c r="G471" s="70"/>
      <c r="H471" s="71" t="s">
        <v>17</v>
      </c>
      <c r="I471" s="22"/>
      <c r="J471" s="23"/>
    </row>
    <row r="472" spans="1:10" ht="28.8" x14ac:dyDescent="0.3">
      <c r="A472" s="21" t="str">
        <f ca="1">IF(OR($A472=0,$J472=""),"-",CONCATENATE(#REF!&amp;".",IF(AND(#REF!&gt;=2,$A472&gt;=2),#REF!&amp;".",""),IF(AND(#REF!&gt;=3,$A472&gt;=3),#REF!&amp;".",""),IF(AND(#REF!&gt;=4,$A472&gt;=4),#REF!&amp;".",""),IF($A472="S",#REF!&amp;".","")))</f>
        <v>6.1.0.0.2.</v>
      </c>
      <c r="B472" s="67"/>
      <c r="C472" s="67"/>
      <c r="D472" s="68" t="str">
        <f t="shared" ca="1" si="14"/>
        <v>SERVICOS TOPOGRAFICOS PARA PAVIMENTACAO, INCLUSIVE NOTA DE SERVICOS, ACOMPANHAMENTO E GREIDE REF 78472</v>
      </c>
      <c r="E472" s="69" t="s">
        <v>134</v>
      </c>
      <c r="F472" s="22">
        <v>4585.1000000000004</v>
      </c>
      <c r="G472" s="70"/>
      <c r="H472" s="71" t="s">
        <v>17</v>
      </c>
      <c r="I472" s="22"/>
      <c r="J472" s="23"/>
    </row>
    <row r="473" spans="1:10" x14ac:dyDescent="0.3">
      <c r="A473" s="21" t="str">
        <f ca="1">IF(OR($A473=0,$J473=""),"-",CONCATENATE(#REF!&amp;".",IF(AND(#REF!&gt;=2,$A473&gt;=2),#REF!&amp;".",""),IF(AND(#REF!&gt;=3,$A473&gt;=3),#REF!&amp;".",""),IF(AND(#REF!&gt;=4,$A473&gt;=4),#REF!&amp;".",""),IF($A473="S",#REF!&amp;".","")))</f>
        <v>6.1.0.0.3.</v>
      </c>
      <c r="B473" s="67"/>
      <c r="C473" s="67"/>
      <c r="D473" s="68" t="str">
        <f t="shared" ca="1" si="14"/>
        <v>LIMPEZA PRÉVIA DE VIA, INCLUINDO CAPINA NOS BORDOS</v>
      </c>
      <c r="E473" s="69" t="s">
        <v>132</v>
      </c>
      <c r="F473" s="22">
        <v>4585.1000000000004</v>
      </c>
      <c r="G473" s="70"/>
      <c r="H473" s="71" t="s">
        <v>17</v>
      </c>
      <c r="I473" s="22"/>
      <c r="J473" s="23"/>
    </row>
    <row r="474" spans="1:10" x14ac:dyDescent="0.3">
      <c r="A474" s="52" t="str">
        <f ca="1">IF(OR($A474=0,$J474=""),"-",CONCATENATE(#REF!&amp;".",IF(AND(#REF!&gt;=2,$A474&gt;=2),#REF!&amp;".",""),IF(AND(#REF!&gt;=3,$A474&gt;=3),#REF!&amp;".",""),IF(AND(#REF!&gt;=4,$A474&gt;=4),#REF!&amp;".",""),IF($A474="S",#REF!&amp;".","")))</f>
        <v>6.2.</v>
      </c>
      <c r="B474" s="53"/>
      <c r="C474" s="54"/>
      <c r="D474" s="66" t="s">
        <v>43</v>
      </c>
      <c r="E474" s="56" t="s">
        <v>19</v>
      </c>
      <c r="F474" s="57">
        <v>0</v>
      </c>
      <c r="G474" s="58"/>
      <c r="H474" s="59"/>
      <c r="I474" s="57"/>
      <c r="J474" s="60"/>
    </row>
    <row r="475" spans="1:10" x14ac:dyDescent="0.3">
      <c r="A475" s="21" t="str">
        <f ca="1">IF(OR($A475=0,$J475=""),"-",CONCATENATE(#REF!&amp;".",IF(AND(#REF!&gt;=2,$A475&gt;=2),#REF!&amp;".",""),IF(AND(#REF!&gt;=3,$A475&gt;=3),#REF!&amp;".",""),IF(AND(#REF!&gt;=4,$A475&gt;=4),#REF!&amp;".",""),IF($A475="S",#REF!&amp;".","")))</f>
        <v>6.2.0.0.1.</v>
      </c>
      <c r="B475" s="67"/>
      <c r="C475" s="67"/>
      <c r="D475" s="68" t="str">
        <f t="shared" ca="1" si="14"/>
        <v>SINALIZAÇÃO DE OBRA - RUA ZOLA AMARO</v>
      </c>
      <c r="E475" s="69" t="s">
        <v>145</v>
      </c>
      <c r="F475" s="22">
        <v>1</v>
      </c>
      <c r="G475" s="70"/>
      <c r="H475" s="71" t="s">
        <v>17</v>
      </c>
      <c r="I475" s="22"/>
      <c r="J475" s="23"/>
    </row>
    <row r="476" spans="1:10" ht="28.8" x14ac:dyDescent="0.3">
      <c r="A476" s="21" t="str">
        <f ca="1">IF(OR($A476=0,$J476=""),"-",CONCATENATE(#REF!&amp;".",IF(AND(#REF!&gt;=2,$A476&gt;=2),#REF!&amp;".",""),IF(AND(#REF!&gt;=3,$A476&gt;=3),#REF!&amp;".",""),IF(AND(#REF!&gt;=4,$A476&gt;=4),#REF!&amp;".",""),IF($A476="S",#REF!&amp;".","")))</f>
        <v>6.2.0.0.2.</v>
      </c>
      <c r="B476" s="67"/>
      <c r="C476" s="67"/>
      <c r="D476" s="68" t="str">
        <f t="shared" ca="1" si="14"/>
        <v xml:space="preserve">CONE DE SINALIZACAO EM PVC RIGIDO COM FAIXA REFLETIVA, H = 70 / 76 CM                                                                                                                                                                                                                                                                                                                                                                                                                                     </v>
      </c>
      <c r="E476" s="69" t="s">
        <v>146</v>
      </c>
      <c r="F476" s="22">
        <v>26</v>
      </c>
      <c r="G476" s="70"/>
      <c r="H476" s="71" t="s">
        <v>17</v>
      </c>
      <c r="I476" s="22"/>
      <c r="J476" s="23"/>
    </row>
    <row r="477" spans="1:10" ht="28.8" x14ac:dyDescent="0.3">
      <c r="A477" s="21" t="str">
        <f ca="1">IF(OR($A477=0,$J477=""),"-",CONCATENATE(#REF!&amp;".",IF(AND(#REF!&gt;=2,$A477&gt;=2),#REF!&amp;".",""),IF(AND(#REF!&gt;=3,$A477&gt;=3),#REF!&amp;".",""),IF(AND(#REF!&gt;=4,$A477&gt;=4),#REF!&amp;".",""),IF($A477="S",#REF!&amp;".","")))</f>
        <v>6.2.0.0.3.</v>
      </c>
      <c r="B477" s="67"/>
      <c r="C477" s="67"/>
      <c r="D477" s="68" t="str">
        <f t="shared" ca="1" si="14"/>
        <v xml:space="preserve">TELA PLASTICA LARANJA, TIPO TAPUME PARA SINALIZACAO, MALHA RETANGULAR, ROLO 1.20 X 50 M (L X C)                                                                                                                                                                                                                                                                                                                                                                                                           </v>
      </c>
      <c r="E477" s="69" t="s">
        <v>133</v>
      </c>
      <c r="F477" s="22">
        <v>50</v>
      </c>
      <c r="G477" s="70"/>
      <c r="H477" s="71" t="s">
        <v>17</v>
      </c>
      <c r="I477" s="22"/>
      <c r="J477" s="23"/>
    </row>
    <row r="478" spans="1:10" x14ac:dyDescent="0.3">
      <c r="A478" s="52" t="str">
        <f ca="1">IF(OR($A478=0,$J478=""),"-",CONCATENATE(#REF!&amp;".",IF(AND(#REF!&gt;=2,$A478&gt;=2),#REF!&amp;".",""),IF(AND(#REF!&gt;=3,$A478&gt;=3),#REF!&amp;".",""),IF(AND(#REF!&gt;=4,$A478&gt;=4),#REF!&amp;".",""),IF($A478="S",#REF!&amp;".","")))</f>
        <v>6.3.</v>
      </c>
      <c r="B478" s="53"/>
      <c r="C478" s="54"/>
      <c r="D478" s="55" t="s">
        <v>67</v>
      </c>
      <c r="E478" s="56" t="s">
        <v>19</v>
      </c>
      <c r="F478" s="57">
        <v>0</v>
      </c>
      <c r="G478" s="58"/>
      <c r="H478" s="59"/>
      <c r="I478" s="57"/>
      <c r="J478" s="60"/>
    </row>
    <row r="479" spans="1:10" ht="28.8" x14ac:dyDescent="0.3">
      <c r="A479" s="21" t="str">
        <f ca="1">IF(OR($A479=0,$J479=""),"-",CONCATENATE(#REF!&amp;".",IF(AND(#REF!&gt;=2,$A479&gt;=2),#REF!&amp;".",""),IF(AND(#REF!&gt;=3,$A479&gt;=3),#REF!&amp;".",""),IF(AND(#REF!&gt;=4,$A479&gt;=4),#REF!&amp;".",""),IF($A479="S",#REF!&amp;".","")))</f>
        <v>6.3.0.0.1.</v>
      </c>
      <c r="B479" s="67"/>
      <c r="C479" s="67"/>
      <c r="D479" s="68" t="str">
        <f t="shared" ca="1" si="14"/>
        <v>PODA EM ALTURA DE ÁRVORE COM DIÂMETRO DE TRONCO MENOR QUE 0,20 M.AF_05/2018</v>
      </c>
      <c r="E479" s="69" t="s">
        <v>135</v>
      </c>
      <c r="F479" s="22">
        <v>12</v>
      </c>
      <c r="G479" s="70"/>
      <c r="H479" s="71" t="s">
        <v>17</v>
      </c>
      <c r="I479" s="22"/>
      <c r="J479" s="23"/>
    </row>
    <row r="480" spans="1:10" ht="28.8" x14ac:dyDescent="0.3">
      <c r="A480" s="21" t="str">
        <f ca="1">IF(OR($A480=0,$J480=""),"-",CONCATENATE(#REF!&amp;".",IF(AND(#REF!&gt;=2,$A480&gt;=2),#REF!&amp;".",""),IF(AND(#REF!&gt;=3,$A480&gt;=3),#REF!&amp;".",""),IF(AND(#REF!&gt;=4,$A480&gt;=4),#REF!&amp;".",""),IF($A480="S",#REF!&amp;".","")))</f>
        <v>6.3.0.0.2.</v>
      </c>
      <c r="B480" s="67"/>
      <c r="C480" s="67"/>
      <c r="D480" s="68" t="str">
        <f t="shared" ca="1" si="14"/>
        <v>TRANSPORTE COM CAMINHÃO BASCULANTE DE 10 M³, EM VIA URBANA PAVIMENTADA, DMT ATÉ 30 KM (UNIDADE: M3XKM). AF_07/2020</v>
      </c>
      <c r="E480" s="69" t="s">
        <v>137</v>
      </c>
      <c r="F480" s="22">
        <v>97.2</v>
      </c>
      <c r="G480" s="70"/>
      <c r="H480" s="71" t="s">
        <v>17</v>
      </c>
      <c r="I480" s="22"/>
      <c r="J480" s="23"/>
    </row>
    <row r="481" spans="1:10" ht="28.8" x14ac:dyDescent="0.3">
      <c r="A481" s="21" t="str">
        <f ca="1">IF(OR($A481=0,$J481=""),"-",CONCATENATE(#REF!&amp;".",IF(AND(#REF!&gt;=2,$A481&gt;=2),#REF!&amp;".",""),IF(AND(#REF!&gt;=3,$A481&gt;=3),#REF!&amp;".",""),IF(AND(#REF!&gt;=4,$A481&gt;=4),#REF!&amp;".",""),IF($A481="S",#REF!&amp;".","")))</f>
        <v>6.3.0.0.3.</v>
      </c>
      <c r="B481" s="67"/>
      <c r="C481" s="67"/>
      <c r="D481" s="68" t="str">
        <f t="shared" ca="1" si="14"/>
        <v>CORTE RASO E RECORTE DE ÁRVORE COM DIÂMETRO DE TRONCO MAIOR OU IGUAL A 0,40 M E MENOR QUE 0,60 M.AF_05/2018</v>
      </c>
      <c r="E481" s="69" t="s">
        <v>135</v>
      </c>
      <c r="F481" s="22">
        <v>8</v>
      </c>
      <c r="G481" s="70"/>
      <c r="H481" s="71" t="s">
        <v>17</v>
      </c>
      <c r="I481" s="22"/>
      <c r="J481" s="23"/>
    </row>
    <row r="482" spans="1:10" ht="57.6" x14ac:dyDescent="0.3">
      <c r="A482" s="21" t="str">
        <f ca="1">IF(OR($A482=0,$J482=""),"-",CONCATENATE(#REF!&amp;".",IF(AND(#REF!&gt;=2,$A482&gt;=2),#REF!&amp;".",""),IF(AND(#REF!&gt;=3,$A482&gt;=3),#REF!&amp;".",""),IF(AND(#REF!&gt;=4,$A482&gt;=4),#REF!&amp;".",""),IF($A482="S",#REF!&amp;".","")))</f>
        <v>6.3.0.0.4.</v>
      </c>
      <c r="B482" s="67"/>
      <c r="C482" s="67"/>
      <c r="D482" s="68" t="str">
        <f ca="1">IF($A482="S",REFERENCIA.Descricao,"(digite a descrição aqui)")</f>
        <v>CARGA, MANOBRA E DESCARGA DE SOLOS E MATERIAIS GRANULARES EM CAMINHÃO BASCULANTE 10 M³ - CARGA COM ESCAVADEIRA HIDRÁULICA (CAÇAMBA DE 1,20 M³ / 155 HP) E DESCARGA LIVRE (UNIDADE: M3). AF_07/2020</v>
      </c>
      <c r="E482" s="69" t="s">
        <v>136</v>
      </c>
      <c r="F482" s="22">
        <v>21</v>
      </c>
      <c r="G482" s="70"/>
      <c r="H482" s="71" t="s">
        <v>17</v>
      </c>
      <c r="I482" s="22"/>
      <c r="J482" s="23"/>
    </row>
    <row r="483" spans="1:10" ht="28.8" x14ac:dyDescent="0.3">
      <c r="A483" s="21" t="str">
        <f ca="1">IF(OR($A483=0,$J483=""),"-",CONCATENATE(#REF!&amp;".",IF(AND(#REF!&gt;=2,$A483&gt;=2),#REF!&amp;".",""),IF(AND(#REF!&gt;=3,$A483&gt;=3),#REF!&amp;".",""),IF(AND(#REF!&gt;=4,$A483&gt;=4),#REF!&amp;".",""),IF($A483="S",#REF!&amp;".","")))</f>
        <v>6.3.0.0.5.</v>
      </c>
      <c r="B483" s="67"/>
      <c r="C483" s="67"/>
      <c r="D483" s="68" t="str">
        <f t="shared" ca="1" si="14"/>
        <v>TRANSPORTE COM CAMINHÃO BASCULANTE DE 10 M³, EM VIA URBANA PAVIMENTADA, DMT ATÉ 30 KM (UNIDADE: M3XKM). AF_07/2020</v>
      </c>
      <c r="E483" s="69" t="s">
        <v>137</v>
      </c>
      <c r="F483" s="22">
        <v>65.94</v>
      </c>
      <c r="G483" s="70"/>
      <c r="H483" s="71" t="s">
        <v>17</v>
      </c>
      <c r="I483" s="22"/>
      <c r="J483" s="23"/>
    </row>
    <row r="484" spans="1:10" ht="28.8" x14ac:dyDescent="0.3">
      <c r="A484" s="21" t="str">
        <f ca="1">IF(OR($A484=0,$J484=""),"-",CONCATENATE(#REF!&amp;".",IF(AND(#REF!&gt;=2,$A484&gt;=2),#REF!&amp;".",""),IF(AND(#REF!&gt;=3,$A484&gt;=3),#REF!&amp;".",""),IF(AND(#REF!&gt;=4,$A484&gt;=4),#REF!&amp;".",""),IF($A484="S",#REF!&amp;".","")))</f>
        <v>6.3.0.0.6.</v>
      </c>
      <c r="B484" s="67"/>
      <c r="C484" s="67"/>
      <c r="D484" s="68" t="str">
        <f t="shared" ca="1" si="14"/>
        <v>TRANSPLANTE VEGETAIS PORTE MÉDIO (JERIVÁ, BUTIAZEIRO ALTURA TRONCO DE 3,5m A 6,0m) - INCLUSIVE TRANSPORTE - BASE DAER 7055</v>
      </c>
      <c r="E484" s="69" t="s">
        <v>145</v>
      </c>
      <c r="F484" s="22">
        <v>1</v>
      </c>
      <c r="G484" s="70"/>
      <c r="H484" s="71" t="s">
        <v>17</v>
      </c>
      <c r="I484" s="22"/>
      <c r="J484" s="23"/>
    </row>
    <row r="485" spans="1:10" x14ac:dyDescent="0.3">
      <c r="A485" s="52" t="str">
        <f ca="1">IF(OR($A485=0,$J485=""),"-",CONCATENATE(#REF!&amp;".",IF(AND(#REF!&gt;=2,$A485&gt;=2),#REF!&amp;".",""),IF(AND(#REF!&gt;=3,$A485&gt;=3),#REF!&amp;".",""),IF(AND(#REF!&gt;=4,$A485&gt;=4),#REF!&amp;".",""),IF($A485="S",#REF!&amp;".","")))</f>
        <v>6.4.</v>
      </c>
      <c r="B485" s="53"/>
      <c r="C485" s="54"/>
      <c r="D485" s="55" t="str">
        <f ca="1">IF($A485="S",REFERENCIA.Descricao,"TUBULAÇÕES DE DRENAGEM")</f>
        <v>TUBULAÇÕES DE DRENAGEM</v>
      </c>
      <c r="E485" s="56" t="s">
        <v>19</v>
      </c>
      <c r="F485" s="57">
        <v>0</v>
      </c>
      <c r="G485" s="58"/>
      <c r="H485" s="59"/>
      <c r="I485" s="57"/>
      <c r="J485" s="60"/>
    </row>
    <row r="486" spans="1:10" ht="28.8" x14ac:dyDescent="0.3">
      <c r="A486" s="21" t="str">
        <f ca="1">IF(OR($A486=0,$J486=""),"-",CONCATENATE(#REF!&amp;".",IF(AND(#REF!&gt;=2,$A486&gt;=2),#REF!&amp;".",""),IF(AND(#REF!&gt;=3,$A486&gt;=3),#REF!&amp;".",""),IF(AND(#REF!&gt;=4,$A486&gt;=4),#REF!&amp;".",""),IF($A486="S",#REF!&amp;".","")))</f>
        <v>6.4.0.0.1.</v>
      </c>
      <c r="B486" s="67"/>
      <c r="C486" s="67"/>
      <c r="D486" s="68" t="str">
        <f t="shared" ca="1" si="14"/>
        <v xml:space="preserve">TUBO DE CONCRETO ARMADO PARA AGUAS PLUVIAIS, CLASSE PA-2, COM ENCAIXE PONTA E BOLSA, DIAMETRO NOMINAL DE 400 MM                                                                                                                                                                                                                                                                                                                                                                                           </v>
      </c>
      <c r="E486" s="69" t="s">
        <v>133</v>
      </c>
      <c r="F486" s="22">
        <v>5</v>
      </c>
      <c r="G486" s="70"/>
      <c r="H486" s="71" t="s">
        <v>17</v>
      </c>
      <c r="I486" s="22"/>
      <c r="J486" s="23"/>
    </row>
    <row r="487" spans="1:10" ht="57.6" x14ac:dyDescent="0.3">
      <c r="A487" s="21" t="str">
        <f ca="1">IF(OR($A487=0,$J487=""),"-",CONCATENATE(#REF!&amp;".",IF(AND(#REF!&gt;=2,$A487&gt;=2),#REF!&amp;".",""),IF(AND(#REF!&gt;=3,$A487&gt;=3),#REF!&amp;".",""),IF(AND(#REF!&gt;=4,$A487&gt;=4),#REF!&amp;".",""),IF($A487="S",#REF!&amp;".","")))</f>
        <v>6.4.0.0.2.</v>
      </c>
      <c r="B487" s="67"/>
      <c r="C487" s="67"/>
      <c r="D487" s="68" t="str">
        <f t="shared" ca="1" si="14"/>
        <v>ASSENTAMENTO DE TUBO DE CONCRETO PARA REDES COLETORAS DE ÁGUAS PLUVIAIS, DIÂMETRO DE 400 MM, JUNTA RÍGIDA, INSTALADO EM LOCAL COM BAIXO NÍVEL DE INTERFERÊNCIAS (NÃO INCLUI FORNECIMENTO). AF_12/2015</v>
      </c>
      <c r="E487" s="69" t="s">
        <v>138</v>
      </c>
      <c r="F487" s="22">
        <v>5</v>
      </c>
      <c r="G487" s="70"/>
      <c r="H487" s="71" t="s">
        <v>17</v>
      </c>
      <c r="I487" s="22"/>
      <c r="J487" s="23"/>
    </row>
    <row r="488" spans="1:10" ht="57.6" x14ac:dyDescent="0.3">
      <c r="A488" s="21" t="str">
        <f ca="1">IF(OR($A488=0,$J488=""),"-",CONCATENATE(#REF!&amp;".",IF(AND(#REF!&gt;=2,$A488&gt;=2),#REF!&amp;".",""),IF(AND(#REF!&gt;=3,$A488&gt;=3),#REF!&amp;".",""),IF(AND(#REF!&gt;=4,$A488&gt;=4),#REF!&amp;".",""),IF($A488="S",#REF!&amp;".","")))</f>
        <v>6.4.0.0.3.</v>
      </c>
      <c r="B488" s="67"/>
      <c r="C488" s="67"/>
      <c r="D488" s="68" t="str">
        <f t="shared" ca="1" si="14"/>
        <v>ESCAVAÇÃO MECANIZADA DE VALA COM PROFUNDIDADE ATÉ 1,5 M (MÉDIA MONTANTE E JUSANTE/UMA COMPOSIÇÃO POR TRECHO), RETROESCAV. (0,26 M3), LARGURA DE 0,8 M A 1,5 M, EM SOLO DE 1A CATEGORIA, LOCAIS COM BAIXO NÍVEL DE INTERFERÊNCIA. AF_02/2021</v>
      </c>
      <c r="E488" s="69" t="s">
        <v>136</v>
      </c>
      <c r="F488" s="22">
        <v>5</v>
      </c>
      <c r="G488" s="70"/>
      <c r="H488" s="71" t="s">
        <v>17</v>
      </c>
      <c r="I488" s="22"/>
      <c r="J488" s="23"/>
    </row>
    <row r="489" spans="1:10" ht="28.8" x14ac:dyDescent="0.3">
      <c r="A489" s="21" t="str">
        <f ca="1">IF(OR($A489=0,$J489=""),"-",CONCATENATE(#REF!&amp;".",IF(AND(#REF!&gt;=2,$A489&gt;=2),#REF!&amp;".",""),IF(AND(#REF!&gt;=3,$A489&gt;=3),#REF!&amp;".",""),IF(AND(#REF!&gt;=4,$A489&gt;=4),#REF!&amp;".",""),IF($A489="S",#REF!&amp;".","")))</f>
        <v>6.4.0.0.4.</v>
      </c>
      <c r="B489" s="67"/>
      <c r="C489" s="67"/>
      <c r="D489" s="68" t="str">
        <f t="shared" ca="1" si="14"/>
        <v>LASTRO COM MATERIAL GRANULAR (PEDRA BRITADA N.3), APLICADO EM PISOS OU LAJES SOBRE SOLO, ESPESSURA DE *10 CM*. AF_07/2019</v>
      </c>
      <c r="E489" s="69" t="s">
        <v>136</v>
      </c>
      <c r="F489" s="22">
        <v>3</v>
      </c>
      <c r="G489" s="70"/>
      <c r="H489" s="71" t="s">
        <v>17</v>
      </c>
      <c r="I489" s="22"/>
      <c r="J489" s="23"/>
    </row>
    <row r="490" spans="1:10" ht="57.6" x14ac:dyDescent="0.3">
      <c r="A490" s="21" t="str">
        <f ca="1">IF(OR($A490=0,$J490=""),"-",CONCATENATE(#REF!&amp;".",IF(AND(#REF!&gt;=2,$A490&gt;=2),#REF!&amp;".",""),IF(AND(#REF!&gt;=3,$A490&gt;=3),#REF!&amp;".",""),IF(AND(#REF!&gt;=4,$A490&gt;=4),#REF!&amp;".",""),IF($A490="S",#REF!&amp;".","")))</f>
        <v>6.4.0.0.5.</v>
      </c>
      <c r="B490" s="67"/>
      <c r="C490" s="67"/>
      <c r="D490" s="68" t="str">
        <f t="shared" ca="1" si="14"/>
        <v>CARGA, MANOBRA E DESCARGA DE SOLOS E MATERIAIS GRANULARES EM CAMINHÃO BASCULANTE 10 M³ - CARGA COM ESCAVADEIRA HIDRÁULICA (CAÇAMBA DE 1,20 M³ / 155 HP) E DESCARGA LIVRE (UNIDADE: M3). AF_07/2020</v>
      </c>
      <c r="E490" s="69" t="s">
        <v>136</v>
      </c>
      <c r="F490" s="22">
        <v>5</v>
      </c>
      <c r="G490" s="70"/>
      <c r="H490" s="71" t="s">
        <v>17</v>
      </c>
      <c r="I490" s="22"/>
      <c r="J490" s="23"/>
    </row>
    <row r="491" spans="1:10" ht="28.8" x14ac:dyDescent="0.3">
      <c r="A491" s="21" t="str">
        <f ca="1">IF(OR($A491=0,$J491=""),"-",CONCATENATE(#REF!&amp;".",IF(AND(#REF!&gt;=2,$A491&gt;=2),#REF!&amp;".",""),IF(AND(#REF!&gt;=3,$A491&gt;=3),#REF!&amp;".",""),IF(AND(#REF!&gt;=4,$A491&gt;=4),#REF!&amp;".",""),IF($A491="S",#REF!&amp;".","")))</f>
        <v>6.4.0.0.6.</v>
      </c>
      <c r="B491" s="67"/>
      <c r="C491" s="67"/>
      <c r="D491" s="68" t="str">
        <f t="shared" ca="1" si="14"/>
        <v>TRANSPORTE COM CAMINHÃO BASCULANTE DE 10 M³, EM VIA URBANA PAVIMENTADA, DMT ATÉ 30 KM (UNIDADE: M3XKM). AF_07/2020</v>
      </c>
      <c r="E491" s="69" t="s">
        <v>137</v>
      </c>
      <c r="F491" s="22">
        <v>54.68</v>
      </c>
      <c r="G491" s="70"/>
      <c r="H491" s="71" t="s">
        <v>17</v>
      </c>
      <c r="I491" s="22"/>
      <c r="J491" s="23"/>
    </row>
    <row r="492" spans="1:10" ht="43.2" x14ac:dyDescent="0.3">
      <c r="A492" s="21" t="str">
        <f ca="1">IF(OR($A492=0,$J492=""),"-",CONCATENATE(#REF!&amp;".",IF(AND(#REF!&gt;=2,$A492&gt;=2),#REF!&amp;".",""),IF(AND(#REF!&gt;=3,$A492&gt;=3),#REF!&amp;".",""),IF(AND(#REF!&gt;=4,$A492&gt;=4),#REF!&amp;".",""),IF($A492="S",#REF!&amp;".","")))</f>
        <v>6.4.0.0.7.</v>
      </c>
      <c r="B492" s="67"/>
      <c r="C492" s="67"/>
      <c r="D492" s="68" t="str">
        <f t="shared" ca="1" si="14"/>
        <v>CAIXA PARA BOCA DE LOBO SIMPLES RETANGULAR, EM ALVENARIA COM TIJOLOS CERÂMICOS MACIÇOS, DIMENSÕES INTERNAS: 0,6X1X1,2 M. AF_12/2020</v>
      </c>
      <c r="E492" s="69" t="s">
        <v>135</v>
      </c>
      <c r="F492" s="22">
        <v>1</v>
      </c>
      <c r="G492" s="70"/>
      <c r="H492" s="71" t="s">
        <v>17</v>
      </c>
      <c r="I492" s="22"/>
      <c r="J492" s="23"/>
    </row>
    <row r="493" spans="1:10" x14ac:dyDescent="0.3">
      <c r="A493" s="21" t="str">
        <f ca="1">IF(OR($A493=0,$J493=""),"-",CONCATENATE(#REF!&amp;".",IF(AND(#REF!&gt;=2,$A493&gt;=2),#REF!&amp;".",""),IF(AND(#REF!&gt;=3,$A493&gt;=3),#REF!&amp;".",""),IF(AND(#REF!&gt;=4,$A493&gt;=4),#REF!&amp;".",""),IF($A493="S",#REF!&amp;".","")))</f>
        <v>6.4.0.0.8.</v>
      </c>
      <c r="B493" s="67"/>
      <c r="C493" s="67"/>
      <c r="D493" s="68" t="str">
        <f t="shared" ca="1" si="14"/>
        <v xml:space="preserve">TAMPA DE CONCRETO 1,40X1,40M -calçada-  e=8cm </v>
      </c>
      <c r="E493" s="69" t="s">
        <v>145</v>
      </c>
      <c r="F493" s="22">
        <v>1</v>
      </c>
      <c r="G493" s="70"/>
      <c r="H493" s="71" t="s">
        <v>17</v>
      </c>
      <c r="I493" s="22"/>
      <c r="J493" s="23"/>
    </row>
    <row r="494" spans="1:10" ht="57.6" x14ac:dyDescent="0.3">
      <c r="A494" s="21" t="str">
        <f ca="1">IF(OR($A494=0,$J494=""),"-",CONCATENATE(#REF!&amp;".",IF(AND(#REF!&gt;=2,$A494&gt;=2),#REF!&amp;".",""),IF(AND(#REF!&gt;=3,$A494&gt;=3),#REF!&amp;".",""),IF(AND(#REF!&gt;=4,$A494&gt;=4),#REF!&amp;".",""),IF($A494="S",#REF!&amp;".","")))</f>
        <v>6.4.0.0.9.</v>
      </c>
      <c r="B494" s="67"/>
      <c r="C494" s="67"/>
      <c r="D494" s="68" t="str">
        <f t="shared" ca="1" si="14"/>
        <v>REATERRO MECANIZADO DE VALA COM RETROESCAVADEIRA (CAPACIDADE   DA   CAÇAMBA   DA RETRO: 0,26 M³/POTÊNCIA: 88 HP), LARGURA DE 0,8 A 1,5 M, PROFUNDIDADE ATÉ 1,5 M, COM SOLO (SEM SUBSTITUIÇÃO) DE 1ª CATEGORIA, COM COMPACTADOR DE SOLOS DE PERCUSSÃO AF_08/2023</v>
      </c>
      <c r="E494" s="69" t="s">
        <v>136</v>
      </c>
      <c r="F494" s="22">
        <v>5</v>
      </c>
      <c r="G494" s="70"/>
      <c r="H494" s="71" t="s">
        <v>17</v>
      </c>
      <c r="I494" s="22"/>
      <c r="J494" s="23"/>
    </row>
    <row r="495" spans="1:10" ht="28.8" x14ac:dyDescent="0.3">
      <c r="A495" s="21" t="str">
        <f ca="1">IF(OR($A495=0,$J495=""),"-",CONCATENATE(#REF!&amp;".",IF(AND(#REF!&gt;=2,$A495&gt;=2),#REF!&amp;".",""),IF(AND(#REF!&gt;=3,$A495&gt;=3),#REF!&amp;".",""),IF(AND(#REF!&gt;=4,$A495&gt;=4),#REF!&amp;".",""),IF($A495="S",#REF!&amp;".","")))</f>
        <v>6.4.0.0.10.</v>
      </c>
      <c r="B495" s="67"/>
      <c r="C495" s="67"/>
      <c r="D495" s="68" t="str">
        <f t="shared" ca="1" si="14"/>
        <v>TRANSPORTE COM CAMINHÃO BASCULANTE DE 10 M³, EM VIA URBANA PAVIMENTADA, DMT ATÉ 30 KM (UNIDADE: M3XKM). AF_07/2020</v>
      </c>
      <c r="E495" s="69" t="s">
        <v>137</v>
      </c>
      <c r="F495" s="22">
        <v>54.68</v>
      </c>
      <c r="G495" s="70"/>
      <c r="H495" s="71" t="s">
        <v>17</v>
      </c>
      <c r="I495" s="22"/>
      <c r="J495" s="23"/>
    </row>
    <row r="496" spans="1:10" x14ac:dyDescent="0.3">
      <c r="A496" s="52" t="str">
        <f ca="1">IF(OR($A496=0,$J496=""),"-",CONCATENATE(#REF!&amp;".",IF(AND(#REF!&gt;=2,$A496&gt;=2),#REF!&amp;".",""),IF(AND(#REF!&gt;=3,$A496&gt;=3),#REF!&amp;".",""),IF(AND(#REF!&gt;=4,$A496&gt;=4),#REF!&amp;".",""),IF($A496="S",#REF!&amp;".","")))</f>
        <v>6.5.</v>
      </c>
      <c r="B496" s="53"/>
      <c r="C496" s="54"/>
      <c r="D496" s="55" t="s">
        <v>83</v>
      </c>
      <c r="E496" s="56" t="s">
        <v>19</v>
      </c>
      <c r="F496" s="57">
        <v>0</v>
      </c>
      <c r="G496" s="58"/>
      <c r="H496" s="59"/>
      <c r="I496" s="57"/>
      <c r="J496" s="60"/>
    </row>
    <row r="497" spans="1:10" x14ac:dyDescent="0.3">
      <c r="A497" s="52" t="str">
        <f ca="1">IF(OR($A497=0,$J497=""),"-",CONCATENATE(#REF!&amp;".",IF(AND(#REF!&gt;=2,$A497&gt;=2),#REF!&amp;".",""),IF(AND(#REF!&gt;=3,$A497&gt;=3),#REF!&amp;".",""),IF(AND(#REF!&gt;=4,$A497&gt;=4),#REF!&amp;".",""),IF($A497="S",#REF!&amp;".","")))</f>
        <v>6.5.1.</v>
      </c>
      <c r="B497" s="53"/>
      <c r="C497" s="54"/>
      <c r="D497" s="55" t="s">
        <v>97</v>
      </c>
      <c r="E497" s="56" t="s">
        <v>19</v>
      </c>
      <c r="F497" s="57">
        <v>0</v>
      </c>
      <c r="G497" s="58"/>
      <c r="H497" s="59"/>
      <c r="I497" s="57"/>
      <c r="J497" s="60"/>
    </row>
    <row r="498" spans="1:10" ht="57.6" x14ac:dyDescent="0.3">
      <c r="A498" s="21" t="str">
        <f ca="1">IF(OR($A498=0,$J498=""),"-",CONCATENATE(#REF!&amp;".",IF(AND(#REF!&gt;=2,$A498&gt;=2),#REF!&amp;".",""),IF(AND(#REF!&gt;=3,$A498&gt;=3),#REF!&amp;".",""),IF(AND(#REF!&gt;=4,$A498&gt;=4),#REF!&amp;".",""),IF($A498="S",#REF!&amp;".","")))</f>
        <v>6.5.1.0.1.</v>
      </c>
      <c r="B498" s="67"/>
      <c r="C498" s="67"/>
      <c r="D498" s="68" t="str">
        <f t="shared" ca="1" si="14"/>
        <v>ASSENTAMENTO DE GUIA (MEIO-FIO) EM TRECHO RETO, CONFECCIONADA EM CONCRETO PRÉ-FABRICADO, DIMENSÕES 100X15X13X30 CM (COMPRIMENTO X BASE INFERIOR X BASE SUPERIOR X ALTURA), PARA VIAS URBANAS (USO VIÁRIO). AF_06/2016</v>
      </c>
      <c r="E498" s="69" t="s">
        <v>138</v>
      </c>
      <c r="F498" s="22">
        <v>166</v>
      </c>
      <c r="G498" s="70"/>
      <c r="H498" s="71" t="s">
        <v>17</v>
      </c>
      <c r="I498" s="22"/>
      <c r="J498" s="23"/>
    </row>
    <row r="499" spans="1:10" ht="57.6" x14ac:dyDescent="0.3">
      <c r="A499" s="21" t="str">
        <f ca="1">IF(OR($A499=0,$J499=""),"-",CONCATENATE(#REF!&amp;".",IF(AND(#REF!&gt;=2,$A499&gt;=2),#REF!&amp;".",""),IF(AND(#REF!&gt;=3,$A499&gt;=3),#REF!&amp;".",""),IF(AND(#REF!&gt;=4,$A499&gt;=4),#REF!&amp;".",""),IF($A499="S",#REF!&amp;".","")))</f>
        <v>6.5.1.0.2.</v>
      </c>
      <c r="B499" s="67"/>
      <c r="C499" s="67"/>
      <c r="D499" s="68" t="str">
        <f t="shared" ca="1" si="14"/>
        <v>ASSENTAMENTO DE GUIA (MEIO-FIO) EM TRECHO CURVO, CONFECCIONADA EM CONCRETO PRÉ-FABRICADO, DIMENSÕES 100X15X13X30 CM (COMPRIMENTO X BASE INFERIOR X BASE SUPERIOR X ALTURA), PARA VIAS URBANAS (USO VIÁRIO). AF_06/2016</v>
      </c>
      <c r="E499" s="69" t="s">
        <v>138</v>
      </c>
      <c r="F499" s="22">
        <v>22</v>
      </c>
      <c r="G499" s="70"/>
      <c r="H499" s="71" t="s">
        <v>17</v>
      </c>
      <c r="I499" s="22"/>
      <c r="J499" s="23"/>
    </row>
    <row r="500" spans="1:10" x14ac:dyDescent="0.3">
      <c r="A500" s="52" t="str">
        <f ca="1">IF(OR($A500=0,$J500=""),"-",CONCATENATE(#REF!&amp;".",IF(AND(#REF!&gt;=2,$A500&gt;=2),#REF!&amp;".",""),IF(AND(#REF!&gt;=3,$A500&gt;=3),#REF!&amp;".",""),IF(AND(#REF!&gt;=4,$A500&gt;=4),#REF!&amp;".",""),IF($A500="S",#REF!&amp;".","")))</f>
        <v>6.5.2.</v>
      </c>
      <c r="B500" s="53"/>
      <c r="C500" s="54"/>
      <c r="D500" s="55" t="s">
        <v>98</v>
      </c>
      <c r="E500" s="56" t="s">
        <v>19</v>
      </c>
      <c r="F500" s="57">
        <v>0</v>
      </c>
      <c r="G500" s="58"/>
      <c r="H500" s="59"/>
      <c r="I500" s="57"/>
      <c r="J500" s="60"/>
    </row>
    <row r="501" spans="1:10" ht="43.2" x14ac:dyDescent="0.3">
      <c r="A501" s="21" t="str">
        <f ca="1">IF(OR($A501=0,$J501=""),"-",CONCATENATE(#REF!&amp;".",IF(AND(#REF!&gt;=2,$A501&gt;=2),#REF!&amp;".",""),IF(AND(#REF!&gt;=3,$A501&gt;=3),#REF!&amp;".",""),IF(AND(#REF!&gt;=4,$A501&gt;=4),#REF!&amp;".",""),IF($A501="S",#REF!&amp;".","")))</f>
        <v>6.5.2.0.1.</v>
      </c>
      <c r="B501" s="67"/>
      <c r="C501" s="67"/>
      <c r="D501" s="68" t="str">
        <f t="shared" ca="1" si="14"/>
        <v>EXECUÇÃO DE PASSEIO (CALÇADA) OU PISO DE CONCRETO COM CONCRETO MOLDADO IN LOCO, USINADO C20, ACABAMENTO CONVENCIONAL, NÃO ARMADO. AF_08/2022</v>
      </c>
      <c r="E501" s="69" t="s">
        <v>136</v>
      </c>
      <c r="F501" s="22">
        <v>26.46</v>
      </c>
      <c r="G501" s="70"/>
      <c r="H501" s="71" t="s">
        <v>17</v>
      </c>
      <c r="I501" s="22"/>
      <c r="J501" s="23"/>
    </row>
    <row r="502" spans="1:10" ht="43.2" x14ac:dyDescent="0.3">
      <c r="A502" s="21" t="str">
        <f ca="1">IF(OR($A502=0,$J502=""),"-",CONCATENATE(#REF!&amp;".",IF(AND(#REF!&gt;=2,$A502&gt;=2),#REF!&amp;".",""),IF(AND(#REF!&gt;=3,$A502&gt;=3),#REF!&amp;".",""),IF(AND(#REF!&gt;=4,$A502&gt;=4),#REF!&amp;".",""),IF($A502="S",#REF!&amp;".","")))</f>
        <v>6.5.2.0.2.</v>
      </c>
      <c r="B502" s="67"/>
      <c r="C502" s="67"/>
      <c r="D502" s="68" t="str">
        <f t="shared" ca="1" si="14"/>
        <v>EXECUÇÃO DE PASSEIO (CALÇADA) OU PISO DE CONCRETO COM CONCRETO MOLDADO IN LOCO, USINADO, ACABAMENTO CONVENCIONAL, ESPESSURA 7 CM, ARMADO.  AF_08/2022</v>
      </c>
      <c r="E502" s="69" t="s">
        <v>132</v>
      </c>
      <c r="F502" s="22">
        <v>3.43</v>
      </c>
      <c r="G502" s="70"/>
      <c r="H502" s="71" t="s">
        <v>17</v>
      </c>
      <c r="I502" s="22"/>
      <c r="J502" s="23"/>
    </row>
    <row r="503" spans="1:10" ht="28.8" x14ac:dyDescent="0.3">
      <c r="A503" s="21" t="str">
        <f ca="1">IF(OR($A503=0,$J503=""),"-",CONCATENATE(#REF!&amp;".",IF(AND(#REF!&gt;=2,$A503&gt;=2),#REF!&amp;".",""),IF(AND(#REF!&gt;=3,$A503&gt;=3),#REF!&amp;".",""),IF(AND(#REF!&gt;=4,$A503&gt;=4),#REF!&amp;".",""),IF($A503="S",#REF!&amp;".","")))</f>
        <v>6.5.2.0.3.</v>
      </c>
      <c r="B503" s="67"/>
      <c r="C503" s="67"/>
      <c r="D503" s="68" t="str">
        <f t="shared" ca="1" si="14"/>
        <v>LASTRO COM MATERIAL GRANULAR, APLICADO EM PISOS OU LAJES SOBRE SOLO, ESPESSURA DE *5 CM*. AF_08/2017</v>
      </c>
      <c r="E503" s="69" t="s">
        <v>136</v>
      </c>
      <c r="F503" s="22">
        <v>21.65</v>
      </c>
      <c r="G503" s="70"/>
      <c r="H503" s="71" t="s">
        <v>17</v>
      </c>
      <c r="I503" s="22"/>
      <c r="J503" s="23"/>
    </row>
    <row r="504" spans="1:10" ht="57.6" x14ac:dyDescent="0.3">
      <c r="A504" s="21" t="str">
        <f ca="1">IF(OR($A504=0,$J504=""),"-",CONCATENATE(#REF!&amp;".",IF(AND(#REF!&gt;=2,$A504&gt;=2),#REF!&amp;".",""),IF(AND(#REF!&gt;=3,$A504&gt;=3),#REF!&amp;".",""),IF(AND(#REF!&gt;=4,$A504&gt;=4),#REF!&amp;".",""),IF($A504="S",#REF!&amp;".","")))</f>
        <v>6.5.2.0.4.</v>
      </c>
      <c r="B504" s="67"/>
      <c r="C504" s="67"/>
      <c r="D504" s="68" t="str">
        <f ca="1">IF($A504="S",REFERENCIA.Descricao,"(digite a descrição aqui)")</f>
        <v>CARGA, MANOBRA E DESCARGA DE SOLOS E MATERIAIS GRANULARES EM CAMINHÃO BASCULANTE 10 M³ - CARGA COM ESCAVADEIRA HIDRÁULICA (CAÇAMBA DE 1,20 M³ / 155 HP) E DESCARGA LIVRE (UNIDADE: M3). AF_07/2020</v>
      </c>
      <c r="E504" s="69" t="s">
        <v>136</v>
      </c>
      <c r="F504" s="22">
        <v>26.63</v>
      </c>
      <c r="G504" s="70"/>
      <c r="H504" s="71" t="s">
        <v>17</v>
      </c>
      <c r="I504" s="22"/>
      <c r="J504" s="23"/>
    </row>
    <row r="505" spans="1:10" ht="28.8" x14ac:dyDescent="0.3">
      <c r="A505" s="21" t="str">
        <f ca="1">IF(OR($A505=0,$J505=""),"-",CONCATENATE(#REF!&amp;".",IF(AND(#REF!&gt;=2,$A505&gt;=2),#REF!&amp;".",""),IF(AND(#REF!&gt;=3,$A505&gt;=3),#REF!&amp;".",""),IF(AND(#REF!&gt;=4,$A505&gt;=4),#REF!&amp;".",""),IF($A505="S",#REF!&amp;".","")))</f>
        <v>6.5.2.0.5.</v>
      </c>
      <c r="B505" s="67"/>
      <c r="C505" s="67"/>
      <c r="D505" s="68" t="str">
        <f t="shared" ca="1" si="14"/>
        <v>TRANSPORTE COM CAMINHÃO BASCULANTE DE 10 M³, EM VIA URBANA PAVIMENTADA, DMT ATÉ 30 KM (UNIDADE: M3XKM). AF_07/2020</v>
      </c>
      <c r="E505" s="69" t="s">
        <v>137</v>
      </c>
      <c r="F505" s="22">
        <v>537.91999999999996</v>
      </c>
      <c r="G505" s="70"/>
      <c r="H505" s="71" t="s">
        <v>17</v>
      </c>
      <c r="I505" s="22"/>
      <c r="J505" s="23"/>
    </row>
    <row r="506" spans="1:10" x14ac:dyDescent="0.3">
      <c r="A506" s="21" t="str">
        <f ca="1">IF(OR($A506=0,$J506=""),"-",CONCATENATE(#REF!&amp;".",IF(AND(#REF!&gt;=2,$A506&gt;=2),#REF!&amp;".",""),IF(AND(#REF!&gt;=3,$A506&gt;=3),#REF!&amp;".",""),IF(AND(#REF!&gt;=4,$A506&gt;=4),#REF!&amp;".",""),IF($A506="S",#REF!&amp;".","")))</f>
        <v>6.5.2.0.6.</v>
      </c>
      <c r="B506" s="67"/>
      <c r="C506" s="67"/>
      <c r="D506" s="68" t="str">
        <f t="shared" ca="1" si="14"/>
        <v>EXECUÇÃO DE CORTE EM PAVIMENTOS (CONCRETO OU CBUQ)</v>
      </c>
      <c r="E506" s="69" t="s">
        <v>138</v>
      </c>
      <c r="F506" s="22">
        <v>501.98</v>
      </c>
      <c r="G506" s="70"/>
      <c r="H506" s="71" t="s">
        <v>17</v>
      </c>
      <c r="I506" s="22"/>
      <c r="J506" s="23"/>
    </row>
    <row r="507" spans="1:10" ht="28.8" x14ac:dyDescent="0.3">
      <c r="A507" s="21" t="str">
        <f ca="1">IF(OR($A507=0,$J507=""),"-",CONCATENATE(#REF!&amp;".",IF(AND(#REF!&gt;=2,$A507&gt;=2),#REF!&amp;".",""),IF(AND(#REF!&gt;=3,$A507&gt;=3),#REF!&amp;".",""),IF(AND(#REF!&gt;=4,$A507&gt;=4),#REF!&amp;".",""),IF($A507="S",#REF!&amp;".","")))</f>
        <v>6.5.2.0.7.</v>
      </c>
      <c r="B507" s="67"/>
      <c r="C507" s="67"/>
      <c r="D507" s="68" t="str">
        <f t="shared" ca="1" si="14"/>
        <v>APLICAÇÃO DE LONA PLÁSTICA PARA EXECUÇÃO DE PAVIMENTOS DE CONCRETO. AF_04/2022</v>
      </c>
      <c r="E507" s="69" t="s">
        <v>134</v>
      </c>
      <c r="F507" s="22">
        <v>649.5</v>
      </c>
      <c r="G507" s="70"/>
      <c r="H507" s="71" t="s">
        <v>17</v>
      </c>
      <c r="I507" s="22"/>
      <c r="J507" s="23"/>
    </row>
    <row r="508" spans="1:10" x14ac:dyDescent="0.3">
      <c r="A508" s="52" t="str">
        <f ca="1">IF(OR($A508=0,$J508=""),"-",CONCATENATE(#REF!&amp;".",IF(AND(#REF!&gt;=2,$A508&gt;=2),#REF!&amp;".",""),IF(AND(#REF!&gt;=3,$A508&gt;=3),#REF!&amp;".",""),IF(AND(#REF!&gt;=4,$A508&gt;=4),#REF!&amp;".",""),IF($A508="S",#REF!&amp;".","")))</f>
        <v>6.5.3.</v>
      </c>
      <c r="B508" s="53"/>
      <c r="C508" s="54"/>
      <c r="D508" s="55" t="s">
        <v>89</v>
      </c>
      <c r="E508" s="56" t="s">
        <v>19</v>
      </c>
      <c r="F508" s="57">
        <v>0</v>
      </c>
      <c r="G508" s="58"/>
      <c r="H508" s="59"/>
      <c r="I508" s="57"/>
      <c r="J508" s="60"/>
    </row>
    <row r="509" spans="1:10" x14ac:dyDescent="0.3">
      <c r="A509" s="21" t="str">
        <f ca="1">IF(OR($A509=0,$J509=""),"-",CONCATENATE(#REF!&amp;".",IF(AND(#REF!&gt;=2,$A509&gt;=2),#REF!&amp;".",""),IF(AND(#REF!&gt;=3,$A509&gt;=3),#REF!&amp;".",""),IF(AND(#REF!&gt;=4,$A509&gt;=4),#REF!&amp;".",""),IF($A509="S",#REF!&amp;".","")))</f>
        <v>6.5.3.0.1.</v>
      </c>
      <c r="B509" s="67"/>
      <c r="C509" s="67"/>
      <c r="D509" s="68" t="str">
        <f t="shared" ca="1" si="14"/>
        <v>EXECUÇÃO DE CORTE EM PAVIMENTOS (CONCRETO OU CBUQ)</v>
      </c>
      <c r="E509" s="69" t="s">
        <v>138</v>
      </c>
      <c r="F509" s="22">
        <v>434</v>
      </c>
      <c r="G509" s="70"/>
      <c r="H509" s="71" t="s">
        <v>17</v>
      </c>
      <c r="I509" s="22"/>
      <c r="J509" s="23"/>
    </row>
    <row r="510" spans="1:10" x14ac:dyDescent="0.3">
      <c r="A510" s="21" t="str">
        <f ca="1">IF(OR($A510=0,$J510=""),"-",CONCATENATE(#REF!&amp;".",IF(AND(#REF!&gt;=2,$A510&gt;=2),#REF!&amp;".",""),IF(AND(#REF!&gt;=3,$A510&gt;=3),#REF!&amp;".",""),IF(AND(#REF!&gt;=4,$A510&gt;=4),#REF!&amp;".",""),IF($A510="S",#REF!&amp;".","")))</f>
        <v>6.5.3.0.2.</v>
      </c>
      <c r="B510" s="67"/>
      <c r="C510" s="67"/>
      <c r="D510" s="68" t="str">
        <f t="shared" ca="1" si="14"/>
        <v>DEMOLIÇÃO DE CONTRAPISO DE CONCRETO SIMPLES - ESPESSURA 12CM</v>
      </c>
      <c r="E510" s="69" t="s">
        <v>132</v>
      </c>
      <c r="F510" s="22">
        <v>73.5</v>
      </c>
      <c r="G510" s="70"/>
      <c r="H510" s="71" t="s">
        <v>17</v>
      </c>
      <c r="I510" s="22"/>
      <c r="J510" s="23"/>
    </row>
    <row r="511" spans="1:10" ht="57.6" x14ac:dyDescent="0.3">
      <c r="A511" s="21" t="str">
        <f ca="1">IF(OR($A511=0,$J511=""),"-",CONCATENATE(#REF!&amp;".",IF(AND(#REF!&gt;=2,$A511&gt;=2),#REF!&amp;".",""),IF(AND(#REF!&gt;=3,$A511&gt;=3),#REF!&amp;".",""),IF(AND(#REF!&gt;=4,$A511&gt;=4),#REF!&amp;".",""),IF($A511="S",#REF!&amp;".","")))</f>
        <v>6.5.3.0.3.</v>
      </c>
      <c r="B511" s="67"/>
      <c r="C511" s="67"/>
      <c r="D511" s="68" t="str">
        <f ca="1">IF($A511="S",REFERENCIA.Descricao,"(digite a descrição aqui)")</f>
        <v>CARGA, MANOBRA E DESCARGA DE SOLOS E MATERIAIS GRANULARES EM CAMINHÃO BASCULANTE 10 M³ - CARGA COM ESCAVADEIRA HIDRÁULICA (CAÇAMBA DE 1,20 M³ / 155 HP) E DESCARGA LIVRE (UNIDADE: M3). AF_07/2020</v>
      </c>
      <c r="E511" s="69" t="s">
        <v>136</v>
      </c>
      <c r="F511" s="22">
        <v>22.05</v>
      </c>
      <c r="G511" s="70"/>
      <c r="H511" s="71" t="s">
        <v>17</v>
      </c>
      <c r="I511" s="22"/>
      <c r="J511" s="23"/>
    </row>
    <row r="512" spans="1:10" ht="28.8" x14ac:dyDescent="0.3">
      <c r="A512" s="21" t="str">
        <f ca="1">IF(OR($A512=0,$J512=""),"-",CONCATENATE(#REF!&amp;".",IF(AND(#REF!&gt;=2,$A512&gt;=2),#REF!&amp;".",""),IF(AND(#REF!&gt;=3,$A512&gt;=3),#REF!&amp;".",""),IF(AND(#REF!&gt;=4,$A512&gt;=4),#REF!&amp;".",""),IF($A512="S",#REF!&amp;".","")))</f>
        <v>6.5.3.0.4.</v>
      </c>
      <c r="B512" s="67"/>
      <c r="C512" s="67"/>
      <c r="D512" s="68" t="str">
        <f t="shared" ca="1" si="14"/>
        <v>TRANSPORTE COM CAMINHÃO BASCULANTE DE 10 M³, EM VIA URBANA PAVIMENTADA, DMT ATÉ 30 KM (UNIDADE: M3XKM). AF_07/2020</v>
      </c>
      <c r="E512" s="69" t="s">
        <v>137</v>
      </c>
      <c r="F512" s="22">
        <v>124.58</v>
      </c>
      <c r="G512" s="70"/>
      <c r="H512" s="71" t="s">
        <v>17</v>
      </c>
      <c r="I512" s="22"/>
      <c r="J512" s="23"/>
    </row>
    <row r="513" spans="1:10" ht="28.8" x14ac:dyDescent="0.3">
      <c r="A513" s="21" t="str">
        <f ca="1">IF(OR($A513=0,$J513=""),"-",CONCATENATE(#REF!&amp;".",IF(AND(#REF!&gt;=2,$A513&gt;=2),#REF!&amp;".",""),IF(AND(#REF!&gt;=3,$A513&gt;=3),#REF!&amp;".",""),IF(AND(#REF!&gt;=4,$A513&gt;=4),#REF!&amp;".",""),IF($A513="S",#REF!&amp;".","")))</f>
        <v>6.5.3.0.5.</v>
      </c>
      <c r="B513" s="67"/>
      <c r="C513" s="67"/>
      <c r="D513" s="68" t="str">
        <f t="shared" ca="1" si="14"/>
        <v>PISO PODOTÁTIL ALERTA OU DIRECIONAL, 25X25CM, ASSENTADO EM ARGAMASSA</v>
      </c>
      <c r="E513" s="69" t="s">
        <v>134</v>
      </c>
      <c r="F513" s="22">
        <v>112.5</v>
      </c>
      <c r="G513" s="70"/>
      <c r="H513" s="71" t="s">
        <v>17</v>
      </c>
      <c r="I513" s="22"/>
      <c r="J513" s="23"/>
    </row>
    <row r="514" spans="1:10" x14ac:dyDescent="0.3">
      <c r="A514" s="52" t="str">
        <f ca="1">IF(OR($A514=0,$J514=""),"-",CONCATENATE(#REF!&amp;".",IF(AND(#REF!&gt;=2,$A514&gt;=2),#REF!&amp;".",""),IF(AND(#REF!&gt;=3,$A514&gt;=3),#REF!&amp;".",""),IF(AND(#REF!&gt;=4,$A514&gt;=4),#REF!&amp;".",""),IF($A514="S",#REF!&amp;".","")))</f>
        <v>6.5.4.</v>
      </c>
      <c r="B514" s="53"/>
      <c r="C514" s="54"/>
      <c r="D514" s="55" t="s">
        <v>90</v>
      </c>
      <c r="E514" s="56" t="s">
        <v>19</v>
      </c>
      <c r="F514" s="57">
        <v>0</v>
      </c>
      <c r="G514" s="58"/>
      <c r="H514" s="59"/>
      <c r="I514" s="57"/>
      <c r="J514" s="60"/>
    </row>
    <row r="515" spans="1:10" x14ac:dyDescent="0.3">
      <c r="A515" s="21" t="str">
        <f ca="1">IF(OR($A515=0,$J515=""),"-",CONCATENATE(#REF!&amp;".",IF(AND(#REF!&gt;=2,$A515&gt;=2),#REF!&amp;".",""),IF(AND(#REF!&gt;=3,$A515&gt;=3),#REF!&amp;".",""),IF(AND(#REF!&gt;=4,$A515&gt;=4),#REF!&amp;".",""),IF($A515="S",#REF!&amp;".","")))</f>
        <v>6.5.4.0.1.</v>
      </c>
      <c r="B515" s="67"/>
      <c r="C515" s="67"/>
      <c r="D515" s="68" t="str">
        <f t="shared" ca="1" si="14"/>
        <v>DEMOLIÇÃO DE CONTRAPISO DE CONCRETO SIMPLES - ESPESSURA 12CM</v>
      </c>
      <c r="E515" s="69" t="s">
        <v>132</v>
      </c>
      <c r="F515" s="22">
        <v>50</v>
      </c>
      <c r="G515" s="70"/>
      <c r="H515" s="71" t="s">
        <v>17</v>
      </c>
      <c r="I515" s="22"/>
      <c r="J515" s="23"/>
    </row>
    <row r="516" spans="1:10" ht="28.8" x14ac:dyDescent="0.3">
      <c r="A516" s="21" t="str">
        <f ca="1">IF(OR($A516=0,$J516=""),"-",CONCATENATE(#REF!&amp;".",IF(AND(#REF!&gt;=2,$A516&gt;=2),#REF!&amp;".",""),IF(AND(#REF!&gt;=3,$A516&gt;=3),#REF!&amp;".",""),IF(AND(#REF!&gt;=4,$A516&gt;=4),#REF!&amp;".",""),IF($A516="S",#REF!&amp;".","")))</f>
        <v>6.5.4.0.2.</v>
      </c>
      <c r="B516" s="67"/>
      <c r="C516" s="67"/>
      <c r="D516" s="68" t="str">
        <f t="shared" ca="1" si="14"/>
        <v>TRANSPORTE COM CAMINHÃO BASCULANTE DE 10 M³, EM VIA URBANA PAVIMENTADA, DMT ATÉ 30 KM (UNIDADE: M3XKM). AF_07/2020</v>
      </c>
      <c r="E516" s="69" t="s">
        <v>137</v>
      </c>
      <c r="F516" s="22">
        <v>82.01</v>
      </c>
      <c r="G516" s="70"/>
      <c r="H516" s="71" t="s">
        <v>17</v>
      </c>
      <c r="I516" s="22"/>
      <c r="J516" s="23"/>
    </row>
    <row r="517" spans="1:10" ht="57.6" x14ac:dyDescent="0.3">
      <c r="A517" s="21" t="str">
        <f ca="1">IF(OR($A517=0,$J517=""),"-",CONCATENATE(#REF!&amp;".",IF(AND(#REF!&gt;=2,$A517&gt;=2),#REF!&amp;".",""),IF(AND(#REF!&gt;=3,$A517&gt;=3),#REF!&amp;".",""),IF(AND(#REF!&gt;=4,$A517&gt;=4),#REF!&amp;".",""),IF($A517="S",#REF!&amp;".","")))</f>
        <v>6.5.4.0.3.</v>
      </c>
      <c r="B517" s="67"/>
      <c r="C517" s="67"/>
      <c r="D517" s="68" t="str">
        <f ca="1">IF($A517="S",REFERENCIA.Descricao,"(digite a descrição aqui)")</f>
        <v>CARGA, MANOBRA E DESCARGA DE SOLOS E MATERIAIS GRANULARES EM CAMINHÃO BASCULANTE 10 M³ - CARGA COM ESCAVADEIRA HIDRÁULICA (CAÇAMBA DE 1,20 M³ / 155 HP) E DESCARGA LIVRE (UNIDADE: M3). AF_07/2020</v>
      </c>
      <c r="E517" s="69" t="s">
        <v>136</v>
      </c>
      <c r="F517" s="22">
        <v>10.130000000000001</v>
      </c>
      <c r="G517" s="70"/>
      <c r="H517" s="71" t="s">
        <v>17</v>
      </c>
      <c r="I517" s="22"/>
      <c r="J517" s="23"/>
    </row>
    <row r="518" spans="1:10" ht="28.8" x14ac:dyDescent="0.3">
      <c r="A518" s="21" t="str">
        <f ca="1">IF(OR($A518=0,$J518=""),"-",CONCATENATE(#REF!&amp;".",IF(AND(#REF!&gt;=2,$A518&gt;=2),#REF!&amp;".",""),IF(AND(#REF!&gt;=3,$A518&gt;=3),#REF!&amp;".",""),IF(AND(#REF!&gt;=4,$A518&gt;=4),#REF!&amp;".",""),IF($A518="S",#REF!&amp;".","")))</f>
        <v>6.5.4.0.4.</v>
      </c>
      <c r="B518" s="67"/>
      <c r="C518" s="67"/>
      <c r="D518" s="68" t="str">
        <f t="shared" ca="1" si="14"/>
        <v>LASTRO COM MATERIAL GRANULAR, APLICADO EM PISOS OU LAJES SOBRE SOLO, ESPESSURA DE *5 CM*. AF_08/2017</v>
      </c>
      <c r="E518" s="69" t="s">
        <v>136</v>
      </c>
      <c r="F518" s="22">
        <v>2.5</v>
      </c>
      <c r="G518" s="70"/>
      <c r="H518" s="71" t="s">
        <v>17</v>
      </c>
      <c r="I518" s="22"/>
      <c r="J518" s="23"/>
    </row>
    <row r="519" spans="1:10" ht="57.6" x14ac:dyDescent="0.3">
      <c r="A519" s="21" t="str">
        <f ca="1">IF(OR($A519=0,$J519=""),"-",CONCATENATE(#REF!&amp;".",IF(AND(#REF!&gt;=2,$A519&gt;=2),#REF!&amp;".",""),IF(AND(#REF!&gt;=3,$A519&gt;=3),#REF!&amp;".",""),IF(AND(#REF!&gt;=4,$A519&gt;=4),#REF!&amp;".",""),IF($A519="S",#REF!&amp;".","")))</f>
        <v>6.5.4.0.5.</v>
      </c>
      <c r="B519" s="67"/>
      <c r="C519" s="67"/>
      <c r="D519" s="68" t="str">
        <f ca="1">IF($A519="S",REFERENCIA.Descricao,"(digite a descrição aqui)")</f>
        <v>CARGA, MANOBRA E DESCARGA DE SOLOS E MATERIAIS GRANULARES EM CAMINHÃO BASCULANTE 10 M³ - CARGA COM ESCAVADEIRA HIDRÁULICA (CAÇAMBA DE 1,20 M³ / 155 HP) E DESCARGA LIVRE (UNIDADE: M3). AF_07/2020</v>
      </c>
      <c r="E519" s="69" t="s">
        <v>136</v>
      </c>
      <c r="F519" s="22">
        <v>3.08</v>
      </c>
      <c r="G519" s="70"/>
      <c r="H519" s="71" t="s">
        <v>17</v>
      </c>
      <c r="I519" s="22"/>
      <c r="J519" s="23"/>
    </row>
    <row r="520" spans="1:10" ht="28.8" x14ac:dyDescent="0.3">
      <c r="A520" s="21" t="str">
        <f ca="1">IF(OR($A520=0,$J520=""),"-",CONCATENATE(#REF!&amp;".",IF(AND(#REF!&gt;=2,$A520&gt;=2),#REF!&amp;".",""),IF(AND(#REF!&gt;=3,$A520&gt;=3),#REF!&amp;".",""),IF(AND(#REF!&gt;=4,$A520&gt;=4),#REF!&amp;".",""),IF($A520="S",#REF!&amp;".","")))</f>
        <v>6.5.4.0.6.</v>
      </c>
      <c r="B520" s="67"/>
      <c r="C520" s="67"/>
      <c r="D520" s="68" t="str">
        <f t="shared" ca="1" si="14"/>
        <v>TRANSPORTE COM CAMINHÃO BASCULANTE DE 10 M³, EM VIA URBANA PAVIMENTADA, DMT ATÉ 30 KM (UNIDADE: M3XKM). AF_07/2020</v>
      </c>
      <c r="E520" s="69" t="s">
        <v>137</v>
      </c>
      <c r="F520" s="22">
        <v>62.12</v>
      </c>
      <c r="G520" s="70"/>
      <c r="H520" s="71" t="s">
        <v>17</v>
      </c>
      <c r="I520" s="22"/>
      <c r="J520" s="23"/>
    </row>
    <row r="521" spans="1:10" ht="43.2" x14ac:dyDescent="0.3">
      <c r="A521" s="21" t="str">
        <f ca="1">IF(OR($A521=0,$J521=""),"-",CONCATENATE(#REF!&amp;".",IF(AND(#REF!&gt;=2,$A521&gt;=2),#REF!&amp;".",""),IF(AND(#REF!&gt;=3,$A521&gt;=3),#REF!&amp;".",""),IF(AND(#REF!&gt;=4,$A521&gt;=4),#REF!&amp;".",""),IF($A521="S",#REF!&amp;".","")))</f>
        <v>6.5.4.0.7.</v>
      </c>
      <c r="B521" s="67"/>
      <c r="C521" s="67"/>
      <c r="D521" s="68" t="str">
        <f t="shared" ca="1" si="14"/>
        <v>EXECUÇÃO DE RAMPAS PARA ACESSIBILIDADE - ESPESSURA 7CM - , MOLDADO IN LOCO, USINADO, ACABAMENTO CONVENCIONAL, ARMADO - BASE 94993 SINAPI</v>
      </c>
      <c r="E521" s="69" t="s">
        <v>134</v>
      </c>
      <c r="F521" s="22">
        <v>3.5</v>
      </c>
      <c r="G521" s="70"/>
      <c r="H521" s="71" t="s">
        <v>17</v>
      </c>
      <c r="I521" s="22"/>
      <c r="J521" s="23"/>
    </row>
    <row r="522" spans="1:10" x14ac:dyDescent="0.3">
      <c r="A522" s="21" t="str">
        <f ca="1">IF(OR($A522=0,$J522=""),"-",CONCATENATE(#REF!&amp;".",IF(AND(#REF!&gt;=2,$A522&gt;=2),#REF!&amp;".",""),IF(AND(#REF!&gt;=3,$A522&gt;=3),#REF!&amp;".",""),IF(AND(#REF!&gt;=4,$A522&gt;=4),#REF!&amp;".",""),IF($A522="S",#REF!&amp;".","")))</f>
        <v>6.5.4.0.8.</v>
      </c>
      <c r="B522" s="67"/>
      <c r="C522" s="67"/>
      <c r="D522" s="68" t="str">
        <f t="shared" ca="1" si="14"/>
        <v>RETIRADA DE MEIO-FIO COM EMPILHAMENTO, SEM REMOÇÃO</v>
      </c>
      <c r="E522" s="69" t="s">
        <v>138</v>
      </c>
      <c r="F522" s="22">
        <v>26.7</v>
      </c>
      <c r="G522" s="70"/>
      <c r="H522" s="71" t="s">
        <v>17</v>
      </c>
      <c r="I522" s="22"/>
      <c r="J522" s="23"/>
    </row>
    <row r="523" spans="1:10" x14ac:dyDescent="0.3">
      <c r="A523" s="21" t="str">
        <f ca="1">IF(OR($A523=0,$J523=""),"-",CONCATENATE(#REF!&amp;".",IF(AND(#REF!&gt;=2,$A523&gt;=2),#REF!&amp;".",""),IF(AND(#REF!&gt;=3,$A523&gt;=3),#REF!&amp;".",""),IF(AND(#REF!&gt;=4,$A523&gt;=4),#REF!&amp;".",""),IF($A523="S",#REF!&amp;".","")))</f>
        <v>6.5.4.0.9.</v>
      </c>
      <c r="B523" s="67"/>
      <c r="C523" s="67"/>
      <c r="D523" s="68" t="str">
        <f t="shared" ca="1" si="14"/>
        <v>REASSENTAMENTO DE MEIO-FIO</v>
      </c>
      <c r="E523" s="69" t="s">
        <v>138</v>
      </c>
      <c r="F523" s="22">
        <v>26.7</v>
      </c>
      <c r="G523" s="70"/>
      <c r="H523" s="71" t="s">
        <v>17</v>
      </c>
      <c r="I523" s="22"/>
      <c r="J523" s="23"/>
    </row>
    <row r="524" spans="1:10" x14ac:dyDescent="0.3">
      <c r="A524" s="52" t="str">
        <f ca="1">IF(OR($A524=0,$J524=""),"-",CONCATENATE(#REF!&amp;".",IF(AND(#REF!&gt;=2,$A524&gt;=2),#REF!&amp;".",""),IF(AND(#REF!&gt;=3,$A524&gt;=3),#REF!&amp;".",""),IF(AND(#REF!&gt;=4,$A524&gt;=4),#REF!&amp;".",""),IF($A524="S",#REF!&amp;".","")))</f>
        <v>6.6.</v>
      </c>
      <c r="B524" s="53"/>
      <c r="C524" s="54"/>
      <c r="D524" s="55" t="s">
        <v>91</v>
      </c>
      <c r="E524" s="56" t="s">
        <v>19</v>
      </c>
      <c r="F524" s="57">
        <v>0</v>
      </c>
      <c r="G524" s="58"/>
      <c r="H524" s="59"/>
      <c r="I524" s="57"/>
      <c r="J524" s="60"/>
    </row>
    <row r="525" spans="1:10" x14ac:dyDescent="0.3">
      <c r="A525" s="21" t="str">
        <f ca="1">IF(OR($A525=0,$J525=""),"-",CONCATENATE(#REF!&amp;".",IF(AND(#REF!&gt;=2,$A525&gt;=2),#REF!&amp;".",""),IF(AND(#REF!&gt;=3,$A525&gt;=3),#REF!&amp;".",""),IF(AND(#REF!&gt;=4,$A525&gt;=4),#REF!&amp;".",""),IF($A525="S",#REF!&amp;".","")))</f>
        <v>6.6.0.0.1.</v>
      </c>
      <c r="B525" s="67"/>
      <c r="C525" s="67"/>
      <c r="D525" s="68" t="str">
        <f t="shared" ca="1" si="14"/>
        <v>EXECUÇÃO DE CORTE EM PAVIMENTOS (CONCRETO OU CBUQ)</v>
      </c>
      <c r="E525" s="69" t="s">
        <v>138</v>
      </c>
      <c r="F525" s="22">
        <v>975.87</v>
      </c>
      <c r="G525" s="70"/>
      <c r="H525" s="71" t="s">
        <v>17</v>
      </c>
      <c r="I525" s="22"/>
      <c r="J525" s="23"/>
    </row>
    <row r="526" spans="1:10" ht="57.6" x14ac:dyDescent="0.3">
      <c r="A526" s="21" t="str">
        <f ca="1">IF(OR($A526=0,$J526=""),"-",CONCATENATE(#REF!&amp;".",IF(AND(#REF!&gt;=2,$A526&gt;=2),#REF!&amp;".",""),IF(AND(#REF!&gt;=3,$A526&gt;=3),#REF!&amp;".",""),IF(AND(#REF!&gt;=4,$A526&gt;=4),#REF!&amp;".",""),IF($A526="S",#REF!&amp;".","")))</f>
        <v>6.6.0.0.2.</v>
      </c>
      <c r="B526" s="67"/>
      <c r="C526" s="67"/>
      <c r="D526" s="68" t="str">
        <f ca="1">IF($A526="S",REFERENCIA.Descricao,"(digite a descrição aqui)")</f>
        <v>CARGA, MANOBRA E DESCARGA DE SOLOS E MATERIAIS GRANULARES EM CAMINHÃO BASCULANTE 10 M³ - CARGA COM ESCAVADEIRA HIDRÁULICA (CAÇAMBA DE 1,20 M³ / 155 HP) E DESCARGA LIVRE (UNIDADE: M3). AF_07/2020</v>
      </c>
      <c r="E526" s="69" t="s">
        <v>136</v>
      </c>
      <c r="F526" s="22">
        <v>23.71</v>
      </c>
      <c r="G526" s="70"/>
      <c r="H526" s="71" t="s">
        <v>17</v>
      </c>
      <c r="I526" s="22"/>
      <c r="J526" s="23"/>
    </row>
    <row r="527" spans="1:10" ht="28.8" x14ac:dyDescent="0.3">
      <c r="A527" s="21" t="str">
        <f ca="1">IF(OR($A527=0,$J527=""),"-",CONCATENATE(#REF!&amp;".",IF(AND(#REF!&gt;=2,$A527&gt;=2),#REF!&amp;".",""),IF(AND(#REF!&gt;=3,$A527&gt;=3),#REF!&amp;".",""),IF(AND(#REF!&gt;=4,$A527&gt;=4),#REF!&amp;".",""),IF($A527="S",#REF!&amp;".","")))</f>
        <v>6.6.0.0.3.</v>
      </c>
      <c r="B527" s="67"/>
      <c r="C527" s="67"/>
      <c r="D527" s="68" t="str">
        <f t="shared" ca="1" si="14"/>
        <v>TRANSPORTE COM CAMINHÃO BASCULANTE DE 10 M³, EM VIA URBANA PAVIMENTADA, DMT ATÉ 30 KM (UNIDADE: M3XKM). AF_07/2020</v>
      </c>
      <c r="E527" s="69" t="s">
        <v>137</v>
      </c>
      <c r="F527" s="22">
        <v>32.01</v>
      </c>
      <c r="G527" s="70"/>
      <c r="H527" s="71" t="s">
        <v>17</v>
      </c>
      <c r="I527" s="22"/>
      <c r="J527" s="23"/>
    </row>
    <row r="528" spans="1:10" ht="28.8" x14ac:dyDescent="0.3">
      <c r="A528" s="21" t="str">
        <f ca="1">IF(OR($A528=0,$J528=""),"-",CONCATENATE(#REF!&amp;".",IF(AND(#REF!&gt;=2,$A528&gt;=2),#REF!&amp;".",""),IF(AND(#REF!&gt;=3,$A528&gt;=3),#REF!&amp;".",""),IF(AND(#REF!&gt;=4,$A528&gt;=4),#REF!&amp;".",""),IF($A528="S",#REF!&amp;".","")))</f>
        <v>6.6.0.0.4.</v>
      </c>
      <c r="B528" s="67"/>
      <c r="C528" s="67"/>
      <c r="D528" s="68" t="str">
        <f t="shared" ca="1" si="14"/>
        <v>EXECUÇÃO DE SARJETA DE CONCRETO USINADO, MOLDADA  IN LOCO  EM TRECHO RETO, 30 CM BASE X 6 CM ALTURA.</v>
      </c>
      <c r="E528" s="69" t="s">
        <v>138</v>
      </c>
      <c r="F528" s="22">
        <v>975.87</v>
      </c>
      <c r="G528" s="70"/>
      <c r="H528" s="71" t="s">
        <v>17</v>
      </c>
      <c r="I528" s="22"/>
      <c r="J528" s="23"/>
    </row>
    <row r="529" spans="1:10" x14ac:dyDescent="0.3">
      <c r="A529" s="52" t="str">
        <f ca="1">IF(OR($A529=0,$J529=""),"-",CONCATENATE(#REF!&amp;".",IF(AND(#REF!&gt;=2,$A529&gt;=2),#REF!&amp;".",""),IF(AND(#REF!&gt;=3,$A529&gt;=3),#REF!&amp;".",""),IF(AND(#REF!&gt;=4,$A529&gt;=4),#REF!&amp;".",""),IF($A529="S",#REF!&amp;".","")))</f>
        <v>6.7.</v>
      </c>
      <c r="B529" s="53"/>
      <c r="C529" s="54"/>
      <c r="D529" s="55" t="s">
        <v>92</v>
      </c>
      <c r="E529" s="56" t="s">
        <v>19</v>
      </c>
      <c r="F529" s="57">
        <v>0</v>
      </c>
      <c r="G529" s="58"/>
      <c r="H529" s="59"/>
      <c r="I529" s="57"/>
      <c r="J529" s="60"/>
    </row>
    <row r="530" spans="1:10" x14ac:dyDescent="0.3">
      <c r="A530" s="21" t="str">
        <f ca="1">IF(OR($A530=0,$J530=""),"-",CONCATENATE(#REF!&amp;".",IF(AND(#REF!&gt;=2,$A530&gt;=2),#REF!&amp;".",""),IF(AND(#REF!&gt;=3,$A530&gt;=3),#REF!&amp;".",""),IF(AND(#REF!&gt;=4,$A530&gt;=4),#REF!&amp;".",""),IF($A530="S",#REF!&amp;".","")))</f>
        <v>6.7.0.0.1.</v>
      </c>
      <c r="B530" s="67"/>
      <c r="C530" s="67"/>
      <c r="D530" s="68" t="str">
        <f t="shared" ca="1" si="14"/>
        <v>EXECUÇÃO DE CORTE EM PAVIMENTOS (CONCRETO OU CBUQ)</v>
      </c>
      <c r="E530" s="69" t="s">
        <v>138</v>
      </c>
      <c r="F530" s="22">
        <v>9.43</v>
      </c>
      <c r="G530" s="70"/>
      <c r="H530" s="71" t="s">
        <v>17</v>
      </c>
      <c r="I530" s="22"/>
      <c r="J530" s="23"/>
    </row>
    <row r="531" spans="1:10" ht="28.8" x14ac:dyDescent="0.3">
      <c r="A531" s="21" t="str">
        <f ca="1">IF(OR($A531=0,$J531=""),"-",CONCATENATE(#REF!&amp;".",IF(AND(#REF!&gt;=2,$A531&gt;=2),#REF!&amp;".",""),IF(AND(#REF!&gt;=3,$A531&gt;=3),#REF!&amp;".",""),IF(AND(#REF!&gt;=4,$A531&gt;=4),#REF!&amp;".",""),IF($A531="S",#REF!&amp;".","")))</f>
        <v>6.7.0.0.2.</v>
      </c>
      <c r="B531" s="67"/>
      <c r="C531" s="67"/>
      <c r="D531" s="68" t="str">
        <f t="shared" ca="1" si="14"/>
        <v>TRANSPORTE COM CAMINHÃO BASCULANTE DE 10 M³, EM VIA URBANA PAVIMENTADA, DMT ATÉ 30 KM (UNIDADE: M3XKM). AF_07/2020</v>
      </c>
      <c r="E531" s="69" t="s">
        <v>137</v>
      </c>
      <c r="F531" s="22">
        <v>0.92</v>
      </c>
      <c r="G531" s="70"/>
      <c r="H531" s="71" t="s">
        <v>17</v>
      </c>
      <c r="I531" s="22"/>
      <c r="J531" s="23"/>
    </row>
    <row r="532" spans="1:10" ht="43.2" x14ac:dyDescent="0.3">
      <c r="A532" s="21" t="str">
        <f ca="1">IF(OR($A532=0,$J532=""),"-",CONCATENATE(#REF!&amp;".",IF(AND(#REF!&gt;=2,$A532&gt;=2),#REF!&amp;".",""),IF(AND(#REF!&gt;=3,$A532&gt;=3),#REF!&amp;".",""),IF(AND(#REF!&gt;=4,$A532&gt;=4),#REF!&amp;".",""),IF($A532="S",#REF!&amp;".","")))</f>
        <v>6.7.0.0.3.</v>
      </c>
      <c r="B532" s="67"/>
      <c r="C532" s="67"/>
      <c r="D532" s="68" t="str">
        <f t="shared" ca="1" si="14"/>
        <v>ASSENTAMENTO DE ANEL EM CONCRETO PRÉ-MOLDADO ARMADO, DIÂMETRO INTERNO = 0,6 M E ASSENTAMENTO DE TAMPÃO DE FERRO FUNDIDO D = 0,6 M</v>
      </c>
      <c r="E532" s="69" t="s">
        <v>131</v>
      </c>
      <c r="F532" s="22">
        <v>5</v>
      </c>
      <c r="G532" s="70"/>
      <c r="H532" s="71" t="s">
        <v>17</v>
      </c>
      <c r="I532" s="22"/>
      <c r="J532" s="23"/>
    </row>
    <row r="533" spans="1:10" x14ac:dyDescent="0.3">
      <c r="A533" s="52" t="str">
        <f ca="1">IF(OR($A533=0,$J533=""),"-",CONCATENATE(#REF!&amp;".",IF(AND(#REF!&gt;=2,$A533&gt;=2),#REF!&amp;".",""),IF(AND(#REF!&gt;=3,$A533&gt;=3),#REF!&amp;".",""),IF(AND(#REF!&gt;=4,$A533&gt;=4),#REF!&amp;".",""),IF($A533="S",#REF!&amp;".","")))</f>
        <v>6.8.</v>
      </c>
      <c r="B533" s="53"/>
      <c r="C533" s="54"/>
      <c r="D533" s="55" t="s">
        <v>55</v>
      </c>
      <c r="E533" s="56" t="s">
        <v>19</v>
      </c>
      <c r="F533" s="57">
        <v>0</v>
      </c>
      <c r="G533" s="58"/>
      <c r="H533" s="59"/>
      <c r="I533" s="57"/>
      <c r="J533" s="60"/>
    </row>
    <row r="534" spans="1:10" x14ac:dyDescent="0.3">
      <c r="A534" s="52" t="str">
        <f ca="1">IF(OR($A534=0,$J534=""),"-",CONCATENATE(#REF!&amp;".",IF(AND(#REF!&gt;=2,$A534&gt;=2),#REF!&amp;".",""),IF(AND(#REF!&gt;=3,$A534&gt;=3),#REF!&amp;".",""),IF(AND(#REF!&gt;=4,$A534&gt;=4),#REF!&amp;".",""),IF($A534="S",#REF!&amp;".","")))</f>
        <v>6.8.1.</v>
      </c>
      <c r="B534" s="53"/>
      <c r="C534" s="54"/>
      <c r="D534" s="55" t="s">
        <v>56</v>
      </c>
      <c r="E534" s="56" t="s">
        <v>19</v>
      </c>
      <c r="F534" s="57">
        <v>0</v>
      </c>
      <c r="G534" s="58"/>
      <c r="H534" s="59"/>
      <c r="I534" s="57"/>
      <c r="J534" s="60"/>
    </row>
    <row r="535" spans="1:10" ht="57.6" x14ac:dyDescent="0.3">
      <c r="A535" s="21" t="str">
        <f ca="1">IF(OR($A535=0,$J535=""),"-",CONCATENATE(#REF!&amp;".",IF(AND(#REF!&gt;=2,$A535&gt;=2),#REF!&amp;".",""),IF(AND(#REF!&gt;=3,$A535&gt;=3),#REF!&amp;".",""),IF(AND(#REF!&gt;=4,$A535&gt;=4),#REF!&amp;".",""),IF($A535="S",#REF!&amp;".","")))</f>
        <v>6.8.1.0.1.</v>
      </c>
      <c r="B535" s="67"/>
      <c r="C535" s="67"/>
      <c r="D535" s="68" t="str">
        <f t="shared" ca="1" si="14"/>
        <v>ESCAVAÇÃO VERTICAL PARA INFRAESTRUTURA, COM CARGA, DESCARGA E TRANSPORTE DE SOLO DE 1ª CATEGORIA, COM ESCAVADEIRA HIDRÁULICA (CAÇAMBA: 1,2 M³ / 155 HP), FROTA DE 3 CAMINHÕES BASCULANTES DE 18 M³, DMT ATÉ 1 KM E VELOCIDADE MÉDIA14 KM/H. AF_05/2020</v>
      </c>
      <c r="E535" s="69" t="s">
        <v>136</v>
      </c>
      <c r="F535" s="22">
        <v>239.57</v>
      </c>
      <c r="G535" s="70"/>
      <c r="H535" s="71" t="s">
        <v>17</v>
      </c>
      <c r="I535" s="22"/>
      <c r="J535" s="23"/>
    </row>
    <row r="536" spans="1:10" ht="28.8" x14ac:dyDescent="0.3">
      <c r="A536" s="21" t="str">
        <f ca="1">IF(OR($A536=0,$J536=""),"-",CONCATENATE(#REF!&amp;".",IF(AND(#REF!&gt;=2,$A536&gt;=2),#REF!&amp;".",""),IF(AND(#REF!&gt;=3,$A536&gt;=3),#REF!&amp;".",""),IF(AND(#REF!&gt;=4,$A536&gt;=4),#REF!&amp;".",""),IF($A536="S",#REF!&amp;".","")))</f>
        <v>6.8.1.0.2.</v>
      </c>
      <c r="B536" s="67"/>
      <c r="C536" s="67"/>
      <c r="D536" s="68" t="str">
        <f t="shared" ca="1" si="14"/>
        <v>TRANSPORTE COM CAMINHÃO BASCULANTE DE 18 M³, EM VIA URBANA PAVIMENTADA, DMT ATÉ 30 KM (UNIDADE: M3XKM). AF_07/2020</v>
      </c>
      <c r="E536" s="69" t="s">
        <v>137</v>
      </c>
      <c r="F536" s="22">
        <v>2619.6799999999998</v>
      </c>
      <c r="G536" s="70"/>
      <c r="H536" s="71" t="s">
        <v>17</v>
      </c>
      <c r="I536" s="22"/>
      <c r="J536" s="23"/>
    </row>
    <row r="537" spans="1:10" x14ac:dyDescent="0.3">
      <c r="A537" s="21" t="str">
        <f ca="1">IF(OR($A537=0,$J537=""),"-",CONCATENATE(#REF!&amp;".",IF(AND(#REF!&gt;=2,$A537&gt;=2),#REF!&amp;".",""),IF(AND(#REF!&gt;=3,$A537&gt;=3),#REF!&amp;".",""),IF(AND(#REF!&gt;=4,$A537&gt;=4),#REF!&amp;".",""),IF($A537="S",#REF!&amp;".","")))</f>
        <v>6.8.1.0.3.</v>
      </c>
      <c r="B537" s="67"/>
      <c r="C537" s="67"/>
      <c r="D537" s="68" t="str">
        <f t="shared" ca="1" si="14"/>
        <v>ESPALHAMENTO DE MATERIAL COM TRATOR DE ESTEIRAS. AF_11/2019</v>
      </c>
      <c r="E537" s="69" t="s">
        <v>136</v>
      </c>
      <c r="F537" s="22">
        <v>239.57</v>
      </c>
      <c r="G537" s="70"/>
      <c r="H537" s="71" t="s">
        <v>17</v>
      </c>
      <c r="I537" s="22"/>
      <c r="J537" s="23"/>
    </row>
    <row r="538" spans="1:10" ht="28.8" x14ac:dyDescent="0.3">
      <c r="A538" s="21" t="str">
        <f ca="1">IF(OR($A538=0,$J538=""),"-",CONCATENATE(#REF!&amp;".",IF(AND(#REF!&gt;=2,$A538&gt;=2),#REF!&amp;".",""),IF(AND(#REF!&gt;=3,$A538&gt;=3),#REF!&amp;".",""),IF(AND(#REF!&gt;=4,$A538&gt;=4),#REF!&amp;".",""),IF($A538="S",#REF!&amp;".","")))</f>
        <v>6.8.1.0.4.</v>
      </c>
      <c r="B538" s="67"/>
      <c r="C538" s="67"/>
      <c r="D538" s="68" t="str">
        <f t="shared" ca="1" si="14"/>
        <v>REGULARIZAÇÃO E COMPACTAÇÃO DE SUBLEITO DE SOLO PREDOMINANTEMENTE ARENOSO. AF_11/2019</v>
      </c>
      <c r="E538" s="69" t="s">
        <v>134</v>
      </c>
      <c r="F538" s="22">
        <v>427.8</v>
      </c>
      <c r="G538" s="70"/>
      <c r="H538" s="71" t="s">
        <v>17</v>
      </c>
      <c r="I538" s="22"/>
      <c r="J538" s="23"/>
    </row>
    <row r="539" spans="1:10" x14ac:dyDescent="0.3">
      <c r="A539" s="52" t="str">
        <f ca="1">IF(OR($A539=0,$J539=""),"-",CONCATENATE(#REF!&amp;".",IF(AND(#REF!&gt;=2,$A539&gt;=2),#REF!&amp;".",""),IF(AND(#REF!&gt;=3,$A539&gt;=3),#REF!&amp;".",""),IF(AND(#REF!&gt;=4,$A539&gt;=4),#REF!&amp;".",""),IF($A539="S",#REF!&amp;".","")))</f>
        <v>6.8.2.</v>
      </c>
      <c r="B539" s="53"/>
      <c r="C539" s="54"/>
      <c r="D539" s="55" t="s">
        <v>99</v>
      </c>
      <c r="E539" s="56" t="s">
        <v>19</v>
      </c>
      <c r="F539" s="57">
        <v>0</v>
      </c>
      <c r="G539" s="58"/>
      <c r="H539" s="59"/>
      <c r="I539" s="57"/>
      <c r="J539" s="60"/>
    </row>
    <row r="540" spans="1:10" ht="28.8" x14ac:dyDescent="0.3">
      <c r="A540" s="21" t="str">
        <f ca="1">IF(OR($A540=0,$J540=""),"-",CONCATENATE(#REF!&amp;".",IF(AND(#REF!&gt;=2,$A540&gt;=2),#REF!&amp;".",""),IF(AND(#REF!&gt;=3,$A540&gt;=3),#REF!&amp;".",""),IF(AND(#REF!&gt;=4,$A540&gt;=4),#REF!&amp;".",""),IF($A540="S",#REF!&amp;".","")))</f>
        <v>6.8.2.0.1.</v>
      </c>
      <c r="B540" s="67"/>
      <c r="C540" s="67"/>
      <c r="D540" s="68" t="str">
        <f t="shared" ca="1" si="14"/>
        <v>EXECUÇÃO E COMPACTAÇÃO DE BASE E OU SUB BASE PARA PAVIMENTAÇÃO DE PEDRA RACHÃO  - EXCLUSIVE CARGA E TRANSPORTE. AF_11/2019</v>
      </c>
      <c r="E540" s="69" t="s">
        <v>136</v>
      </c>
      <c r="F540" s="22">
        <v>128.34</v>
      </c>
      <c r="G540" s="70"/>
      <c r="H540" s="71" t="s">
        <v>17</v>
      </c>
      <c r="I540" s="22"/>
      <c r="J540" s="23"/>
    </row>
    <row r="541" spans="1:10" ht="57.6" x14ac:dyDescent="0.3">
      <c r="A541" s="21" t="str">
        <f ca="1">IF(OR($A541=0,$J541=""),"-",CONCATENATE(#REF!&amp;".",IF(AND(#REF!&gt;=2,$A541&gt;=2),#REF!&amp;".",""),IF(AND(#REF!&gt;=3,$A541&gt;=3),#REF!&amp;".",""),IF(AND(#REF!&gt;=4,$A541&gt;=4),#REF!&amp;".",""),IF($A541="S",#REF!&amp;".","")))</f>
        <v>6.8.2.0.2.</v>
      </c>
      <c r="B541" s="67"/>
      <c r="C541" s="67"/>
      <c r="D541" s="68" t="str">
        <f ca="1">IF($A541="S",REFERENCIA.Descricao,"(digite a descrição aqui)")</f>
        <v>CARGA, MANOBRA E DESCARGA DE SOLOS E MATERIAIS GRANULARES EM CAMINHÃO BASCULANTE 10 M³ - CARGA COM ESCAVADEIRA HIDRÁULICA (CAÇAMBA DE 1,20 M³ / 155 HP) E DESCARGA LIVRE (UNIDADE: M3). AF_07/2020</v>
      </c>
      <c r="E541" s="69" t="s">
        <v>136</v>
      </c>
      <c r="F541" s="22">
        <v>192.51</v>
      </c>
      <c r="G541" s="70"/>
      <c r="H541" s="71" t="s">
        <v>17</v>
      </c>
      <c r="I541" s="22"/>
      <c r="J541" s="23"/>
    </row>
    <row r="542" spans="1:10" ht="28.8" x14ac:dyDescent="0.3">
      <c r="A542" s="21" t="str">
        <f ca="1">IF(OR($A542=0,$J542=""),"-",CONCATENATE(#REF!&amp;".",IF(AND(#REF!&gt;=2,$A542&gt;=2),#REF!&amp;".",""),IF(AND(#REF!&gt;=3,$A542&gt;=3),#REF!&amp;".",""),IF(AND(#REF!&gt;=4,$A542&gt;=4),#REF!&amp;".",""),IF($A542="S",#REF!&amp;".","")))</f>
        <v>6.8.2.0.3.</v>
      </c>
      <c r="B542" s="67"/>
      <c r="C542" s="67"/>
      <c r="D542" s="68" t="str">
        <f t="shared" ca="1" si="14"/>
        <v>TRANSPORTE COM CAMINHÃO BASCULANTE DE 18 M³, EM VIA URBANA PAVIMENTADA, DMT ATÉ 30 KM (UNIDADE: M3XKM). AF_07/2020</v>
      </c>
      <c r="E542" s="69" t="s">
        <v>137</v>
      </c>
      <c r="F542" s="22">
        <v>3888.7</v>
      </c>
      <c r="G542" s="70"/>
      <c r="H542" s="71" t="s">
        <v>17</v>
      </c>
      <c r="I542" s="22"/>
      <c r="J542" s="23"/>
    </row>
    <row r="543" spans="1:10" x14ac:dyDescent="0.3">
      <c r="A543" s="52" t="str">
        <f ca="1">IF(OR($A543=0,$J543=""),"-",CONCATENATE(#REF!&amp;".",IF(AND(#REF!&gt;=2,$A543&gt;=2),#REF!&amp;".",""),IF(AND(#REF!&gt;=3,$A543&gt;=3),#REF!&amp;".",""),IF(AND(#REF!&gt;=4,$A543&gt;=4),#REF!&amp;".",""),IF($A543="S",#REF!&amp;".","")))</f>
        <v>6.8.3.</v>
      </c>
      <c r="B543" s="53"/>
      <c r="C543" s="54"/>
      <c r="D543" s="55" t="s">
        <v>58</v>
      </c>
      <c r="E543" s="56" t="s">
        <v>19</v>
      </c>
      <c r="F543" s="57">
        <v>0</v>
      </c>
      <c r="G543" s="58"/>
      <c r="H543" s="59"/>
      <c r="I543" s="57"/>
      <c r="J543" s="60"/>
    </row>
    <row r="544" spans="1:10" ht="43.2" x14ac:dyDescent="0.3">
      <c r="A544" s="21" t="str">
        <f ca="1">IF(OR($A544=0,$J544=""),"-",CONCATENATE(#REF!&amp;".",IF(AND(#REF!&gt;=2,$A544&gt;=2),#REF!&amp;".",""),IF(AND(#REF!&gt;=3,$A544&gt;=3),#REF!&amp;".",""),IF(AND(#REF!&gt;=4,$A544&gt;=4),#REF!&amp;".",""),IF($A544="S",#REF!&amp;".","")))</f>
        <v>6.8.3.0.1.</v>
      </c>
      <c r="B544" s="67"/>
      <c r="C544" s="67"/>
      <c r="D544" s="68" t="str">
        <f t="shared" ca="1" si="14"/>
        <v>EXECUÇÃO E COMPACTAÇÃO DE BASE E OU SUB BASE PARA PAVIMENTAÇÃO DE BRITA GRADUADA SIMPLES - EXCLUSIVE CARGA E TRANSPORTE. AF_11/2019</v>
      </c>
      <c r="E544" s="69" t="s">
        <v>136</v>
      </c>
      <c r="F544" s="22">
        <v>85.56</v>
      </c>
      <c r="G544" s="70"/>
      <c r="H544" s="71" t="s">
        <v>17</v>
      </c>
      <c r="I544" s="22"/>
      <c r="J544" s="23"/>
    </row>
    <row r="545" spans="1:10" ht="57.6" x14ac:dyDescent="0.3">
      <c r="A545" s="21" t="str">
        <f ca="1">IF(OR($A545=0,$J545=""),"-",CONCATENATE(#REF!&amp;".",IF(AND(#REF!&gt;=2,$A545&gt;=2),#REF!&amp;".",""),IF(AND(#REF!&gt;=3,$A545&gt;=3),#REF!&amp;".",""),IF(AND(#REF!&gt;=4,$A545&gt;=4),#REF!&amp;".",""),IF($A545="S",#REF!&amp;".","")))</f>
        <v>6.8.3.0.2.</v>
      </c>
      <c r="B545" s="67"/>
      <c r="C545" s="67"/>
      <c r="D545" s="68" t="str">
        <f ca="1">IF($A545="S",REFERENCIA.Descricao,"(digite a descrição aqui)")</f>
        <v>CARGA, MANOBRA E DESCARGA DE SOLOS E MATERIAIS GRANULARES EM CAMINHÃO BASCULANTE 10 M³ - CARGA COM ESCAVADEIRA HIDRÁULICA (CAÇAMBA DE 1,20 M³ / 155 HP) E DESCARGA LIVRE (UNIDADE: M3). AF_07/2020</v>
      </c>
      <c r="E545" s="69" t="s">
        <v>136</v>
      </c>
      <c r="F545" s="22">
        <v>105.24</v>
      </c>
      <c r="G545" s="70"/>
      <c r="H545" s="71" t="s">
        <v>17</v>
      </c>
      <c r="I545" s="22"/>
      <c r="J545" s="23"/>
    </row>
    <row r="546" spans="1:10" ht="28.8" x14ac:dyDescent="0.3">
      <c r="A546" s="21" t="str">
        <f ca="1">IF(OR($A546=0,$J546=""),"-",CONCATENATE(#REF!&amp;".",IF(AND(#REF!&gt;=2,$A546&gt;=2),#REF!&amp;".",""),IF(AND(#REF!&gt;=3,$A546&gt;=3),#REF!&amp;".",""),IF(AND(#REF!&gt;=4,$A546&gt;=4),#REF!&amp;".",""),IF($A546="S",#REF!&amp;".","")))</f>
        <v>6.8.3.0.3.</v>
      </c>
      <c r="B546" s="67"/>
      <c r="C546" s="67"/>
      <c r="D546" s="68" t="str">
        <f t="shared" ca="1" si="14"/>
        <v>TRANSPORTE COM CAMINHÃO BASCULANTE DE 18 M³, EM VIA URBANA PAVIMENTADA, DMT ATÉ 30 KM (UNIDADE: M3XKM). AF_07/2020</v>
      </c>
      <c r="E546" s="69" t="s">
        <v>137</v>
      </c>
      <c r="F546" s="22">
        <v>2125.8200000000002</v>
      </c>
      <c r="G546" s="70"/>
      <c r="H546" s="71" t="s">
        <v>17</v>
      </c>
      <c r="I546" s="22"/>
      <c r="J546" s="23"/>
    </row>
    <row r="547" spans="1:10" x14ac:dyDescent="0.3">
      <c r="A547" s="52" t="str">
        <f ca="1">IF(OR($A547=0,$J547=""),"-",CONCATENATE(#REF!&amp;".",IF(AND(#REF!&gt;=2,$A547&gt;=2),#REF!&amp;".",""),IF(AND(#REF!&gt;=3,$A547&gt;=3),#REF!&amp;".",""),IF(AND(#REF!&gt;=4,$A547&gt;=4),#REF!&amp;".",""),IF($A547="S",#REF!&amp;".","")))</f>
        <v>6.8.4.</v>
      </c>
      <c r="B547" s="53"/>
      <c r="C547" s="54"/>
      <c r="D547" s="55" t="s">
        <v>100</v>
      </c>
      <c r="E547" s="56" t="s">
        <v>19</v>
      </c>
      <c r="F547" s="57">
        <v>0</v>
      </c>
      <c r="G547" s="58"/>
      <c r="H547" s="59"/>
      <c r="I547" s="57"/>
      <c r="J547" s="60"/>
    </row>
    <row r="548" spans="1:10" x14ac:dyDescent="0.3">
      <c r="A548" s="21" t="str">
        <f ca="1">IF(OR($A548=0,$J548=""),"-",CONCATENATE(#REF!&amp;".",IF(AND(#REF!&gt;=2,$A548&gt;=2),#REF!&amp;".",""),IF(AND(#REF!&gt;=3,$A548&gt;=3),#REF!&amp;".",""),IF(AND(#REF!&gt;=4,$A548&gt;=4),#REF!&amp;".",""),IF($A548="S",#REF!&amp;".","")))</f>
        <v>6.8.4.0.1.</v>
      </c>
      <c r="B548" s="67"/>
      <c r="C548" s="67"/>
      <c r="D548" s="68" t="str">
        <f t="shared" ca="1" si="14"/>
        <v>EXECUÇÃO DE IMPRIMAÇÃO COM ASFALTO DILUÍDO CM-30. AF_11/2019</v>
      </c>
      <c r="E548" s="69" t="s">
        <v>132</v>
      </c>
      <c r="F548" s="22">
        <v>427.8</v>
      </c>
      <c r="G548" s="70"/>
      <c r="H548" s="71" t="s">
        <v>17</v>
      </c>
      <c r="I548" s="22"/>
      <c r="J548" s="23"/>
    </row>
    <row r="549" spans="1:10" x14ac:dyDescent="0.3">
      <c r="A549" s="21" t="str">
        <f ca="1">IF(OR($A549=0,$J549=""),"-",CONCATENATE(#REF!&amp;".",IF(AND(#REF!&gt;=2,$A549&gt;=2),#REF!&amp;".",""),IF(AND(#REF!&gt;=3,$A549&gt;=3),#REF!&amp;".",""),IF(AND(#REF!&gt;=4,$A549&gt;=4),#REF!&amp;".",""),IF($A549="S",#REF!&amp;".","")))</f>
        <v>6.8.4.0.2.</v>
      </c>
      <c r="B549" s="67"/>
      <c r="C549" s="67"/>
      <c r="D549" s="68" t="str">
        <f t="shared" ca="1" si="14"/>
        <v>ASFALTO DILUIDO DE PETROLEO CM-30</v>
      </c>
      <c r="E549" s="69" t="s">
        <v>139</v>
      </c>
      <c r="F549" s="22">
        <v>483.41</v>
      </c>
      <c r="G549" s="70"/>
      <c r="H549" s="71" t="s">
        <v>35</v>
      </c>
      <c r="I549" s="22"/>
      <c r="J549" s="23"/>
    </row>
    <row r="550" spans="1:10" ht="43.2" x14ac:dyDescent="0.3">
      <c r="A550" s="21" t="str">
        <f ca="1">IF(OR($A550=0,$J550=""),"-",CONCATENATE(#REF!&amp;".",IF(AND(#REF!&gt;=2,$A550&gt;=2),#REF!&amp;".",""),IF(AND(#REF!&gt;=3,$A550&gt;=3),#REF!&amp;".",""),IF(AND(#REF!&gt;=4,$A550&gt;=4),#REF!&amp;".",""),IF($A550="S",#REF!&amp;".","")))</f>
        <v>6.8.4.0.3.</v>
      </c>
      <c r="B550" s="67"/>
      <c r="C550" s="67"/>
      <c r="D550" s="68" t="str">
        <f t="shared" ca="1" si="14"/>
        <v>TRANSPORTE COM CAMINHÃO TANQUE DE TRANSPORTE DE MATERIAL ASFÁLTICO DE 30000 L, EM VIA URBANA PAVIMENTADA, DMT ATÉ 30KM (UNIDADE: TXKM). AF_07/2020</v>
      </c>
      <c r="E550" s="69" t="s">
        <v>141</v>
      </c>
      <c r="F550" s="22">
        <v>14.5</v>
      </c>
      <c r="G550" s="70"/>
      <c r="H550" s="71" t="s">
        <v>17</v>
      </c>
      <c r="I550" s="22"/>
      <c r="J550" s="23"/>
    </row>
    <row r="551" spans="1:10" ht="43.2" x14ac:dyDescent="0.3">
      <c r="A551" s="21" t="str">
        <f ca="1">IF(OR($A551=0,$J551=""),"-",CONCATENATE(#REF!&amp;".",IF(AND(#REF!&gt;=2,$A551&gt;=2),#REF!&amp;".",""),IF(AND(#REF!&gt;=3,$A551&gt;=3),#REF!&amp;".",""),IF(AND(#REF!&gt;=4,$A551&gt;=4),#REF!&amp;".",""),IF($A551="S",#REF!&amp;".","")))</f>
        <v>6.8.4.0.4.</v>
      </c>
      <c r="B551" s="67"/>
      <c r="C551" s="67"/>
      <c r="D551" s="68" t="str">
        <f t="shared" ca="1" si="14"/>
        <v>TRANSPORTE COM CAMINHÃO TANQUE DE TRANSPORTE DE MATERIAL ASFÁLTICO DE 30000 L, EM VIA URBANA PAVIMENTADA, ADICIONAL PARA DMT EXCEDENTE A 30 KM (UNIDADE: TXKM). AF_07/2020</v>
      </c>
      <c r="E551" s="69" t="s">
        <v>141</v>
      </c>
      <c r="F551" s="22">
        <v>120.37</v>
      </c>
      <c r="G551" s="70"/>
      <c r="H551" s="71" t="s">
        <v>17</v>
      </c>
      <c r="I551" s="22"/>
      <c r="J551" s="23"/>
    </row>
    <row r="552" spans="1:10" ht="43.2" x14ac:dyDescent="0.3">
      <c r="A552" s="21" t="str">
        <f ca="1">IF(OR($A552=0,$J552=""),"-",CONCATENATE(#REF!&amp;".",IF(AND(#REF!&gt;=2,$A552&gt;=2),#REF!&amp;".",""),IF(AND(#REF!&gt;=3,$A552&gt;=3),#REF!&amp;".",""),IF(AND(#REF!&gt;=4,$A552&gt;=4),#REF!&amp;".",""),IF($A552="S",#REF!&amp;".","")))</f>
        <v>6.8.4.0.5.</v>
      </c>
      <c r="B552" s="67"/>
      <c r="C552" s="67"/>
      <c r="D552" s="68" t="str">
        <f t="shared" ca="1" si="14"/>
        <v>TRANSPORTE COM CAMINHÃO TANQUE DE TRANSPORTE DE MATERIAL ASFÁLTICO DE 30000 L, EM VIA URBANA PAVIMENTADA, DMT ATÉ 30KM (UNIDADE: TXKM). AF_07/2020</v>
      </c>
      <c r="E552" s="69" t="s">
        <v>141</v>
      </c>
      <c r="F552" s="22">
        <v>9.76</v>
      </c>
      <c r="G552" s="70"/>
      <c r="H552" s="71" t="s">
        <v>17</v>
      </c>
      <c r="I552" s="22"/>
      <c r="J552" s="23"/>
    </row>
    <row r="553" spans="1:10" x14ac:dyDescent="0.3">
      <c r="A553" s="52" t="str">
        <f ca="1">IF(OR($A553=0,$J553=""),"-",CONCATENATE(#REF!&amp;".",IF(AND(#REF!&gt;=2,$A553&gt;=2),#REF!&amp;".",""),IF(AND(#REF!&gt;=3,$A553&gt;=3),#REF!&amp;".",""),IF(AND(#REF!&gt;=4,$A553&gt;=4),#REF!&amp;".",""),IF($A553="S",#REF!&amp;".","")))</f>
        <v>6.8.5.</v>
      </c>
      <c r="B553" s="53"/>
      <c r="C553" s="54"/>
      <c r="D553" s="55" t="s">
        <v>93</v>
      </c>
      <c r="E553" s="56" t="s">
        <v>19</v>
      </c>
      <c r="F553" s="57">
        <v>0</v>
      </c>
      <c r="G553" s="58"/>
      <c r="H553" s="59"/>
      <c r="I553" s="57"/>
      <c r="J553" s="60"/>
    </row>
    <row r="554" spans="1:10" x14ac:dyDescent="0.3">
      <c r="A554" s="21" t="str">
        <f ca="1">IF(OR($A554=0,$J554=""),"-",CONCATENATE(#REF!&amp;".",IF(AND(#REF!&gt;=2,$A554&gt;=2),#REF!&amp;".",""),IF(AND(#REF!&gt;=3,$A554&gt;=3),#REF!&amp;".",""),IF(AND(#REF!&gt;=4,$A554&gt;=4),#REF!&amp;".",""),IF($A554="S",#REF!&amp;".","")))</f>
        <v>6.8.5.0.1.</v>
      </c>
      <c r="B554" s="67"/>
      <c r="C554" s="67"/>
      <c r="D554" s="68" t="str">
        <f t="shared" ca="1" si="14"/>
        <v>LIMPEZA DE VIA PARA RECAPEAMENTO COM VASSOURA MECÂNICA</v>
      </c>
      <c r="E554" s="69" t="s">
        <v>132</v>
      </c>
      <c r="F554" s="22">
        <v>4585.1000000000004</v>
      </c>
      <c r="G554" s="70"/>
      <c r="H554" s="71" t="s">
        <v>17</v>
      </c>
      <c r="I554" s="22"/>
      <c r="J554" s="23"/>
    </row>
    <row r="555" spans="1:10" ht="28.8" x14ac:dyDescent="0.3">
      <c r="A555" s="21" t="str">
        <f ca="1">IF(OR($A555=0,$J555=""),"-",CONCATENATE(#REF!&amp;".",IF(AND(#REF!&gt;=2,$A555&gt;=2),#REF!&amp;".",""),IF(AND(#REF!&gt;=3,$A555&gt;=3),#REF!&amp;".",""),IF(AND(#REF!&gt;=4,$A555&gt;=4),#REF!&amp;".",""),IF($A555="S",#REF!&amp;".","")))</f>
        <v>6.8.5.0.2.</v>
      </c>
      <c r="B555" s="67"/>
      <c r="C555" s="67"/>
      <c r="D555" s="68" t="str">
        <f t="shared" ca="1" si="14"/>
        <v>EXECUÇÃO DE PINTURA DE LIGAÇÃO COM EMULSÃO ASFÁLTICA RR-2C. AF_11/2019 MATERIAL NÃO INCLUSO</v>
      </c>
      <c r="E555" s="69" t="s">
        <v>132</v>
      </c>
      <c r="F555" s="22">
        <v>4292.34</v>
      </c>
      <c r="G555" s="70"/>
      <c r="H555" s="71" t="s">
        <v>17</v>
      </c>
      <c r="I555" s="22"/>
      <c r="J555" s="23"/>
    </row>
    <row r="556" spans="1:10" ht="28.8" x14ac:dyDescent="0.3">
      <c r="A556" s="21" t="str">
        <f ca="1">IF(OR($A556=0,$J556=""),"-",CONCATENATE(#REF!&amp;".",IF(AND(#REF!&gt;=2,$A556&gt;=2),#REF!&amp;".",""),IF(AND(#REF!&gt;=3,$A556&gt;=3),#REF!&amp;".",""),IF(AND(#REF!&gt;=4,$A556&gt;=4),#REF!&amp;".",""),IF($A556="S",#REF!&amp;".","")))</f>
        <v>6.8.5.0.3.</v>
      </c>
      <c r="B556" s="67"/>
      <c r="C556" s="67"/>
      <c r="D556" s="68" t="str">
        <f t="shared" ca="1" si="14"/>
        <v>EMULSAO ASFALTICA CATIONICA RR-2C PARA USO EM PAVIMENTACAO ASFALTICA</v>
      </c>
      <c r="E556" s="69" t="s">
        <v>139</v>
      </c>
      <c r="F556" s="22">
        <v>1931.55</v>
      </c>
      <c r="G556" s="70"/>
      <c r="H556" s="71" t="s">
        <v>35</v>
      </c>
      <c r="I556" s="22"/>
      <c r="J556" s="23"/>
    </row>
    <row r="557" spans="1:10" ht="43.2" x14ac:dyDescent="0.3">
      <c r="A557" s="21" t="str">
        <f ca="1">IF(OR($A557=0,$J557=""),"-",CONCATENATE(#REF!&amp;".",IF(AND(#REF!&gt;=2,$A557&gt;=2),#REF!&amp;".",""),IF(AND(#REF!&gt;=3,$A557&gt;=3),#REF!&amp;".",""),IF(AND(#REF!&gt;=4,$A557&gt;=4),#REF!&amp;".",""),IF($A557="S",#REF!&amp;".","")))</f>
        <v>6.8.5.0.4.</v>
      </c>
      <c r="B557" s="67"/>
      <c r="C557" s="67"/>
      <c r="D557" s="68" t="str">
        <f t="shared" ca="1" si="14"/>
        <v>TRANSPORTE COM CAMINHÃO TANQUE DE TRANSPORTE DE MATERIAL ASFÁLTICO DE 30000 L, EM VIA URBANA PAVIMENTADA, DMT ATÉ 30KM (UNIDADE: TXKM). AF_07/2020</v>
      </c>
      <c r="E557" s="69" t="s">
        <v>141</v>
      </c>
      <c r="F557" s="22">
        <v>57.95</v>
      </c>
      <c r="G557" s="70"/>
      <c r="H557" s="71" t="s">
        <v>17</v>
      </c>
      <c r="I557" s="22"/>
      <c r="J557" s="23"/>
    </row>
    <row r="558" spans="1:10" ht="43.2" x14ac:dyDescent="0.3">
      <c r="A558" s="21" t="str">
        <f ca="1">IF(OR($A558=0,$J558=""),"-",CONCATENATE(#REF!&amp;".",IF(AND(#REF!&gt;=2,$A558&gt;=2),#REF!&amp;".",""),IF(AND(#REF!&gt;=3,$A558&gt;=3),#REF!&amp;".",""),IF(AND(#REF!&gt;=4,$A558&gt;=4),#REF!&amp;".",""),IF($A558="S",#REF!&amp;".","")))</f>
        <v>6.8.5.0.5.</v>
      </c>
      <c r="B558" s="67"/>
      <c r="C558" s="67"/>
      <c r="D558" s="68" t="str">
        <f t="shared" ca="1" si="14"/>
        <v>TRANSPORTE COM CAMINHÃO TANQUE DE TRANSPORTE DE MATERIAL ASFÁLTICO DE 30000 L, EM VIA URBANA PAVIMENTADA, ADICIONAL PARA DMT EXCEDENTE A 30 KM (UNIDADE: TXKM). AF_07/2020</v>
      </c>
      <c r="E558" s="69" t="s">
        <v>141</v>
      </c>
      <c r="F558" s="22">
        <v>480.96</v>
      </c>
      <c r="G558" s="70"/>
      <c r="H558" s="71" t="s">
        <v>17</v>
      </c>
      <c r="I558" s="22"/>
      <c r="J558" s="23"/>
    </row>
    <row r="559" spans="1:10" ht="43.2" x14ac:dyDescent="0.3">
      <c r="A559" s="21" t="str">
        <f ca="1">IF(OR($A559=0,$J559=""),"-",CONCATENATE(#REF!&amp;".",IF(AND(#REF!&gt;=2,$A559&gt;=2),#REF!&amp;".",""),IF(AND(#REF!&gt;=3,$A559&gt;=3),#REF!&amp;".",""),IF(AND(#REF!&gt;=4,$A559&gt;=4),#REF!&amp;".",""),IF($A559="S",#REF!&amp;".","")))</f>
        <v>6.8.5.0.6.</v>
      </c>
      <c r="B559" s="67"/>
      <c r="C559" s="67"/>
      <c r="D559" s="68" t="str">
        <f t="shared" ca="1" si="14"/>
        <v>TRANSPORTE COM CAMINHÃO TANQUE DE TRANSPORTE DE MATERIAL ASFÁLTICO DE 30000 L, EM VIA URBANA PAVIMENTADA, DMT ATÉ 30KM (UNIDADE: TXKM). AF_07/2020</v>
      </c>
      <c r="E559" s="69" t="s">
        <v>141</v>
      </c>
      <c r="F559" s="22">
        <v>57.95</v>
      </c>
      <c r="G559" s="70"/>
      <c r="H559" s="71" t="s">
        <v>17</v>
      </c>
      <c r="I559" s="22"/>
      <c r="J559" s="23"/>
    </row>
    <row r="560" spans="1:10" ht="43.2" x14ac:dyDescent="0.3">
      <c r="A560" s="21" t="str">
        <f ca="1">IF(OR($A560=0,$J560=""),"-",CONCATENATE(#REF!&amp;".",IF(AND(#REF!&gt;=2,$A560&gt;=2),#REF!&amp;".",""),IF(AND(#REF!&gt;=3,$A560&gt;=3),#REF!&amp;".",""),IF(AND(#REF!&gt;=4,$A560&gt;=4),#REF!&amp;".",""),IF($A560="S",#REF!&amp;".","")))</f>
        <v>6.8.5.0.7.</v>
      </c>
      <c r="B560" s="67"/>
      <c r="C560" s="67"/>
      <c r="D560" s="68" t="str">
        <f t="shared" ca="1" si="14"/>
        <v>CIMENTO ASFÁLTICO DE PETRÓLEO (CAP 50/70) PARA FABRICAÇÃO DE CONCRETO BETUMINOSO USINADO A QUENTE (CBUQ), EXCLUSIVE TRANSPORTE</v>
      </c>
      <c r="E560" s="69" t="s">
        <v>140</v>
      </c>
      <c r="F560" s="22">
        <v>17.489999999999998</v>
      </c>
      <c r="G560" s="70"/>
      <c r="H560" s="71" t="s">
        <v>35</v>
      </c>
      <c r="I560" s="22"/>
      <c r="J560" s="23"/>
    </row>
    <row r="561" spans="1:10" ht="43.2" x14ac:dyDescent="0.3">
      <c r="A561" s="21" t="str">
        <f ca="1">IF(OR($A561=0,$J561=""),"-",CONCATENATE(#REF!&amp;".",IF(AND(#REF!&gt;=2,$A561&gt;=2),#REF!&amp;".",""),IF(AND(#REF!&gt;=3,$A561&gt;=3),#REF!&amp;".",""),IF(AND(#REF!&gt;=4,$A561&gt;=4),#REF!&amp;".",""),IF($A561="S",#REF!&amp;".","")))</f>
        <v>6.8.5.0.8.</v>
      </c>
      <c r="B561" s="67"/>
      <c r="C561" s="67"/>
      <c r="D561" s="68" t="str">
        <f t="shared" ca="1" si="14"/>
        <v>TRANSPORTE COM CAMINHÃO TANQUE DE TRANSPORTE DE MATERIAL ASFÁLTICO DE 30000 L, EM VIA URBANA PAVIMENTADA, DMT ATÉ 30KM (UNIDADE: TXKM). AF_07/2020</v>
      </c>
      <c r="E561" s="69" t="s">
        <v>141</v>
      </c>
      <c r="F561" s="22">
        <v>524.76</v>
      </c>
      <c r="G561" s="70"/>
      <c r="H561" s="71" t="s">
        <v>17</v>
      </c>
      <c r="I561" s="22"/>
      <c r="J561" s="23"/>
    </row>
    <row r="562" spans="1:10" ht="43.2" x14ac:dyDescent="0.3">
      <c r="A562" s="21" t="str">
        <f ca="1">IF(OR($A562=0,$J562=""),"-",CONCATENATE(#REF!&amp;".",IF(AND(#REF!&gt;=2,$A562&gt;=2),#REF!&amp;".",""),IF(AND(#REF!&gt;=3,$A562&gt;=3),#REF!&amp;".",""),IF(AND(#REF!&gt;=4,$A562&gt;=4),#REF!&amp;".",""),IF($A562="S",#REF!&amp;".","")))</f>
        <v>6.8.5.0.9.</v>
      </c>
      <c r="B562" s="67"/>
      <c r="C562" s="67"/>
      <c r="D562" s="68" t="str">
        <f t="shared" ca="1" si="14"/>
        <v>TRANSPORTE COM CAMINHÃO TANQUE DE TRANSPORTE DE MATERIAL ASFÁLTICO DE 30000 L, EM VIA URBANA PAVIMENTADA, ADICIONAL PARA DMT EXCEDENTE A 30 KM (UNIDADE: TXKM). AF_07/2020</v>
      </c>
      <c r="E562" s="69" t="s">
        <v>141</v>
      </c>
      <c r="F562" s="22">
        <v>4355.54</v>
      </c>
      <c r="G562" s="70"/>
      <c r="H562" s="71" t="s">
        <v>17</v>
      </c>
      <c r="I562" s="22"/>
      <c r="J562" s="23"/>
    </row>
    <row r="563" spans="1:10" ht="28.8" x14ac:dyDescent="0.3">
      <c r="A563" s="21" t="str">
        <f ca="1">IF(OR($A563=0,$J563=""),"-",CONCATENATE(#REF!&amp;".",IF(AND(#REF!&gt;=2,$A563&gt;=2),#REF!&amp;".",""),IF(AND(#REF!&gt;=3,$A563&gt;=3),#REF!&amp;".",""),IF(AND(#REF!&gt;=4,$A563&gt;=4),#REF!&amp;".",""),IF($A563="S",#REF!&amp;".","")))</f>
        <v>6.8.5.0.10.</v>
      </c>
      <c r="B563" s="67"/>
      <c r="C563" s="67"/>
      <c r="D563" s="68" t="str">
        <f t="shared" ca="1" si="14"/>
        <v>EXECUÇÃO DE PAVIMENTO COM APLICAÇÃO DE CONCRETO BETUMINOSO USINADO A QUENTE (CBUQ)</v>
      </c>
      <c r="E563" s="69" t="s">
        <v>142</v>
      </c>
      <c r="F563" s="22">
        <v>128.77000000000001</v>
      </c>
      <c r="G563" s="70"/>
      <c r="H563" s="71" t="s">
        <v>17</v>
      </c>
      <c r="I563" s="22"/>
      <c r="J563" s="23"/>
    </row>
    <row r="564" spans="1:10" ht="28.8" x14ac:dyDescent="0.3">
      <c r="A564" s="21" t="str">
        <f ca="1">IF(OR($A564=0,$J564=""),"-",CONCATENATE(#REF!&amp;".",IF(AND(#REF!&gt;=2,$A564&gt;=2),#REF!&amp;".",""),IF(AND(#REF!&gt;=3,$A564&gt;=3),#REF!&amp;".",""),IF(AND(#REF!&gt;=4,$A564&gt;=4),#REF!&amp;".",""),IF($A564="S",#REF!&amp;".","")))</f>
        <v>6.8.5.0.11.</v>
      </c>
      <c r="B564" s="67"/>
      <c r="C564" s="67"/>
      <c r="D564" s="68" t="str">
        <f t="shared" ca="1" si="14"/>
        <v>TRANSPORTE COM CAMINHÃO BASCULANTE DE 10 M³, EM VIA URBANA PAVIMENTADA, DMT ATÉ 30 KM (UNIDADE: TXKM). AF_07/2020</v>
      </c>
      <c r="E564" s="69" t="s">
        <v>141</v>
      </c>
      <c r="F564" s="22">
        <v>6242.78</v>
      </c>
      <c r="G564" s="70"/>
      <c r="H564" s="71" t="s">
        <v>17</v>
      </c>
      <c r="I564" s="22"/>
      <c r="J564" s="23"/>
    </row>
    <row r="565" spans="1:10" x14ac:dyDescent="0.3">
      <c r="A565" s="52" t="str">
        <f ca="1">IF(OR($A565=0,$J565=""),"-",CONCATENATE(#REF!&amp;".",IF(AND(#REF!&gt;=2,$A565&gt;=2),#REF!&amp;".",""),IF(AND(#REF!&gt;=3,$A565&gt;=3),#REF!&amp;".",""),IF(AND(#REF!&gt;=4,$A565&gt;=4),#REF!&amp;".",""),IF($A565="S",#REF!&amp;".","")))</f>
        <v>6.8.6.</v>
      </c>
      <c r="B565" s="53"/>
      <c r="C565" s="54"/>
      <c r="D565" s="55" t="s">
        <v>94</v>
      </c>
      <c r="E565" s="56" t="s">
        <v>19</v>
      </c>
      <c r="F565" s="57">
        <v>0</v>
      </c>
      <c r="G565" s="58"/>
      <c r="H565" s="59"/>
      <c r="I565" s="57"/>
      <c r="J565" s="60"/>
    </row>
    <row r="566" spans="1:10" ht="28.8" x14ac:dyDescent="0.3">
      <c r="A566" s="21" t="str">
        <f ca="1">IF(OR($A566=0,$J566=""),"-",CONCATENATE(#REF!&amp;".",IF(AND(#REF!&gt;=2,$A566&gt;=2),#REF!&amp;".",""),IF(AND(#REF!&gt;=3,$A566&gt;=3),#REF!&amp;".",""),IF(AND(#REF!&gt;=4,$A566&gt;=4),#REF!&amp;".",""),IF($A566="S",#REF!&amp;".","")))</f>
        <v>6.8.6.0.1.</v>
      </c>
      <c r="B566" s="67"/>
      <c r="C566" s="67"/>
      <c r="D566" s="68" t="str">
        <f t="shared" ca="1" si="14"/>
        <v>EXECUÇÃO DE PINTURA DE LIGAÇÃO COM EMULSÃO ASFÁLTICA RR-2C. AF_11/2019 MATERIAL NÃO INCLUSO</v>
      </c>
      <c r="E566" s="69" t="s">
        <v>132</v>
      </c>
      <c r="F566" s="22">
        <v>4292.34</v>
      </c>
      <c r="G566" s="70"/>
      <c r="H566" s="71" t="s">
        <v>17</v>
      </c>
      <c r="I566" s="22"/>
      <c r="J566" s="23"/>
    </row>
    <row r="567" spans="1:10" ht="28.8" x14ac:dyDescent="0.3">
      <c r="A567" s="21" t="str">
        <f ca="1">IF(OR($A567=0,$J567=""),"-",CONCATENATE(#REF!&amp;".",IF(AND(#REF!&gt;=2,$A567&gt;=2),#REF!&amp;".",""),IF(AND(#REF!&gt;=3,$A567&gt;=3),#REF!&amp;".",""),IF(AND(#REF!&gt;=4,$A567&gt;=4),#REF!&amp;".",""),IF($A567="S",#REF!&amp;".","")))</f>
        <v>6.8.6.0.2.</v>
      </c>
      <c r="B567" s="67"/>
      <c r="C567" s="67"/>
      <c r="D567" s="68" t="str">
        <f t="shared" ca="1" si="14"/>
        <v>EMULSAO ASFALTICA CATIONICA RR-2C PARA USO EM PAVIMENTACAO ASFALTICA</v>
      </c>
      <c r="E567" s="69" t="s">
        <v>139</v>
      </c>
      <c r="F567" s="22">
        <v>1931.55</v>
      </c>
      <c r="G567" s="70"/>
      <c r="H567" s="71" t="s">
        <v>35</v>
      </c>
      <c r="I567" s="22"/>
      <c r="J567" s="23"/>
    </row>
    <row r="568" spans="1:10" ht="43.2" x14ac:dyDescent="0.3">
      <c r="A568" s="21" t="str">
        <f ca="1">IF(OR($A568=0,$J568=""),"-",CONCATENATE(#REF!&amp;".",IF(AND(#REF!&gt;=2,$A568&gt;=2),#REF!&amp;".",""),IF(AND(#REF!&gt;=3,$A568&gt;=3),#REF!&amp;".",""),IF(AND(#REF!&gt;=4,$A568&gt;=4),#REF!&amp;".",""),IF($A568="S",#REF!&amp;".","")))</f>
        <v>6.8.6.0.3.</v>
      </c>
      <c r="B568" s="67"/>
      <c r="C568" s="67"/>
      <c r="D568" s="68" t="str">
        <f t="shared" ca="1" si="14"/>
        <v>TRANSPORTE COM CAMINHÃO TANQUE DE TRANSPORTE DE MATERIAL ASFÁLTICO DE 30000 L, EM VIA URBANA PAVIMENTADA, DMT ATÉ 30KM (UNIDADE: TXKM). AF_07/2020</v>
      </c>
      <c r="E568" s="69" t="s">
        <v>141</v>
      </c>
      <c r="F568" s="22">
        <v>57.95</v>
      </c>
      <c r="G568" s="70"/>
      <c r="H568" s="71" t="s">
        <v>17</v>
      </c>
      <c r="I568" s="22"/>
      <c r="J568" s="23"/>
    </row>
    <row r="569" spans="1:10" ht="43.2" x14ac:dyDescent="0.3">
      <c r="A569" s="21" t="str">
        <f ca="1">IF(OR($A569=0,$J569=""),"-",CONCATENATE(#REF!&amp;".",IF(AND(#REF!&gt;=2,$A569&gt;=2),#REF!&amp;".",""),IF(AND(#REF!&gt;=3,$A569&gt;=3),#REF!&amp;".",""),IF(AND(#REF!&gt;=4,$A569&gt;=4),#REF!&amp;".",""),IF($A569="S",#REF!&amp;".","")))</f>
        <v>6.8.6.0.4.</v>
      </c>
      <c r="B569" s="67"/>
      <c r="C569" s="67"/>
      <c r="D569" s="68" t="str">
        <f t="shared" ca="1" si="14"/>
        <v>TRANSPORTE COM CAMINHÃO TANQUE DE TRANSPORTE DE MATERIAL ASFÁLTICO DE 30000 L, EM VIA URBANA PAVIMENTADA, ADICIONAL PARA DMT EXCEDENTE A 30 KM (UNIDADE: TXKM). AF_07/2020</v>
      </c>
      <c r="E569" s="69" t="s">
        <v>141</v>
      </c>
      <c r="F569" s="22">
        <v>480.96</v>
      </c>
      <c r="G569" s="70"/>
      <c r="H569" s="71" t="s">
        <v>17</v>
      </c>
      <c r="I569" s="22"/>
      <c r="J569" s="23"/>
    </row>
    <row r="570" spans="1:10" ht="43.2" x14ac:dyDescent="0.3">
      <c r="A570" s="21" t="str">
        <f ca="1">IF(OR($A570=0,$J570=""),"-",CONCATENATE(#REF!&amp;".",IF(AND(#REF!&gt;=2,$A570&gt;=2),#REF!&amp;".",""),IF(AND(#REF!&gt;=3,$A570&gt;=3),#REF!&amp;".",""),IF(AND(#REF!&gt;=4,$A570&gt;=4),#REF!&amp;".",""),IF($A570="S",#REF!&amp;".","")))</f>
        <v>6.8.6.0.5.</v>
      </c>
      <c r="B570" s="67"/>
      <c r="C570" s="67"/>
      <c r="D570" s="68" t="str">
        <f t="shared" ca="1" si="14"/>
        <v>TRANSPORTE COM CAMINHÃO TANQUE DE TRANSPORTE DE MATERIAL ASFÁLTICO DE 30000 L, EM VIA URBANA PAVIMENTADA, DMT ATÉ 30KM (UNIDADE: TXKM). AF_07/2020</v>
      </c>
      <c r="E570" s="69" t="s">
        <v>141</v>
      </c>
      <c r="F570" s="22">
        <v>57.95</v>
      </c>
      <c r="G570" s="70"/>
      <c r="H570" s="71" t="s">
        <v>17</v>
      </c>
      <c r="I570" s="22"/>
      <c r="J570" s="23"/>
    </row>
    <row r="571" spans="1:10" ht="43.2" x14ac:dyDescent="0.3">
      <c r="A571" s="21" t="str">
        <f ca="1">IF(OR($A571=0,$J571=""),"-",CONCATENATE(#REF!&amp;".",IF(AND(#REF!&gt;=2,$A571&gt;=2),#REF!&amp;".",""),IF(AND(#REF!&gt;=3,$A571&gt;=3),#REF!&amp;".",""),IF(AND(#REF!&gt;=4,$A571&gt;=4),#REF!&amp;".",""),IF($A571="S",#REF!&amp;".","")))</f>
        <v>6.8.6.0.6.</v>
      </c>
      <c r="B571" s="67"/>
      <c r="C571" s="67"/>
      <c r="D571" s="68" t="str">
        <f t="shared" ca="1" si="14"/>
        <v>CIMENTO ASFÁLTICO DE PETRÓLEO (CAP 50/70) PARA FABRICAÇÃO DE CONCRETO BETUMINOSO USINADO A QUENTE (CBUQ), EXCLUSIVE TRANSPORTE</v>
      </c>
      <c r="E571" s="69" t="s">
        <v>140</v>
      </c>
      <c r="F571" s="22">
        <v>17.489999999999998</v>
      </c>
      <c r="G571" s="70"/>
      <c r="H571" s="71" t="s">
        <v>35</v>
      </c>
      <c r="I571" s="22"/>
      <c r="J571" s="23"/>
    </row>
    <row r="572" spans="1:10" ht="43.2" x14ac:dyDescent="0.3">
      <c r="A572" s="21" t="str">
        <f ca="1">IF(OR($A572=0,$J572=""),"-",CONCATENATE(#REF!&amp;".",IF(AND(#REF!&gt;=2,$A572&gt;=2),#REF!&amp;".",""),IF(AND(#REF!&gt;=3,$A572&gt;=3),#REF!&amp;".",""),IF(AND(#REF!&gt;=4,$A572&gt;=4),#REF!&amp;".",""),IF($A572="S",#REF!&amp;".","")))</f>
        <v>6.8.6.0.7.</v>
      </c>
      <c r="B572" s="67"/>
      <c r="C572" s="67"/>
      <c r="D572" s="68" t="str">
        <f t="shared" ca="1" si="14"/>
        <v>TRANSPORTE COM CAMINHÃO TANQUE DE TRANSPORTE DE MATERIAL ASFÁLTICO DE 30000 L, EM VIA URBANA PAVIMENTADA, DMT ATÉ 30KM (UNIDADE: TXKM). AF_07/2020</v>
      </c>
      <c r="E572" s="69" t="s">
        <v>141</v>
      </c>
      <c r="F572" s="22">
        <v>524.76</v>
      </c>
      <c r="G572" s="70"/>
      <c r="H572" s="71" t="s">
        <v>17</v>
      </c>
      <c r="I572" s="22"/>
      <c r="J572" s="23"/>
    </row>
    <row r="573" spans="1:10" ht="43.2" x14ac:dyDescent="0.3">
      <c r="A573" s="21" t="str">
        <f ca="1">IF(OR($A573=0,$J573=""),"-",CONCATENATE(#REF!&amp;".",IF(AND(#REF!&gt;=2,$A573&gt;=2),#REF!&amp;".",""),IF(AND(#REF!&gt;=3,$A573&gt;=3),#REF!&amp;".",""),IF(AND(#REF!&gt;=4,$A573&gt;=4),#REF!&amp;".",""),IF($A573="S",#REF!&amp;".","")))</f>
        <v>6.8.6.0.8.</v>
      </c>
      <c r="B573" s="67"/>
      <c r="C573" s="67"/>
      <c r="D573" s="68" t="str">
        <f t="shared" ca="1" si="14"/>
        <v>TRANSPORTE COM CAMINHÃO TANQUE DE TRANSPORTE DE MATERIAL ASFÁLTICO DE 30000 L, EM VIA URBANA PAVIMENTADA, ADICIONAL PARA DMT EXCEDENTE A 30 KM (UNIDADE: TXKM). AF_07/2020</v>
      </c>
      <c r="E573" s="69" t="s">
        <v>141</v>
      </c>
      <c r="F573" s="22">
        <v>4355.54</v>
      </c>
      <c r="G573" s="70"/>
      <c r="H573" s="71" t="s">
        <v>17</v>
      </c>
      <c r="I573" s="22"/>
      <c r="J573" s="23"/>
    </row>
    <row r="574" spans="1:10" ht="28.8" x14ac:dyDescent="0.3">
      <c r="A574" s="21" t="str">
        <f ca="1">IF(OR($A574=0,$J574=""),"-",CONCATENATE(#REF!&amp;".",IF(AND(#REF!&gt;=2,$A574&gt;=2),#REF!&amp;".",""),IF(AND(#REF!&gt;=3,$A574&gt;=3),#REF!&amp;".",""),IF(AND(#REF!&gt;=4,$A574&gt;=4),#REF!&amp;".",""),IF($A574="S",#REF!&amp;".","")))</f>
        <v>6.8.6.0.9.</v>
      </c>
      <c r="B574" s="67"/>
      <c r="C574" s="67"/>
      <c r="D574" s="68" t="str">
        <f t="shared" ca="1" si="14"/>
        <v>EXECUÇÃO DE PAVIMENTO COM APLICAÇÃO DE CONCRETO BETUMINOSO USINADO A QUENTE (CBUQ)</v>
      </c>
      <c r="E574" s="69" t="s">
        <v>142</v>
      </c>
      <c r="F574" s="22">
        <v>128.77000000000001</v>
      </c>
      <c r="G574" s="70"/>
      <c r="H574" s="71" t="s">
        <v>17</v>
      </c>
      <c r="I574" s="22"/>
      <c r="J574" s="23"/>
    </row>
    <row r="575" spans="1:10" ht="28.8" x14ac:dyDescent="0.3">
      <c r="A575" s="21" t="str">
        <f ca="1">IF(OR($A575=0,$J575=""),"-",CONCATENATE(#REF!&amp;".",IF(AND(#REF!&gt;=2,$A575&gt;=2),#REF!&amp;".",""),IF(AND(#REF!&gt;=3,$A575&gt;=3),#REF!&amp;".",""),IF(AND(#REF!&gt;=4,$A575&gt;=4),#REF!&amp;".",""),IF($A575="S",#REF!&amp;".","")))</f>
        <v>6.8.6.0.10.</v>
      </c>
      <c r="B575" s="67"/>
      <c r="C575" s="67"/>
      <c r="D575" s="68" t="str">
        <f t="shared" ca="1" si="14"/>
        <v>TRANSPORTE COM CAMINHÃO BASCULANTE DE 10 M³, EM VIA URBANA PAVIMENTADA, DMT ATÉ 30 KM (UNIDADE: TXKM). AF_07/2020</v>
      </c>
      <c r="E575" s="69" t="s">
        <v>141</v>
      </c>
      <c r="F575" s="22">
        <v>6242.78</v>
      </c>
      <c r="G575" s="70"/>
      <c r="H575" s="71" t="s">
        <v>17</v>
      </c>
      <c r="I575" s="22"/>
      <c r="J575" s="23"/>
    </row>
    <row r="576" spans="1:10" x14ac:dyDescent="0.3">
      <c r="A576" s="52" t="str">
        <f ca="1">IF(OR($A576=0,$J576=""),"-",CONCATENATE(#REF!&amp;".",IF(AND(#REF!&gt;=2,$A576&gt;=2),#REF!&amp;".",""),IF(AND(#REF!&gt;=3,$A576&gt;=3),#REF!&amp;".",""),IF(AND(#REF!&gt;=4,$A576&gt;=4),#REF!&amp;".",""),IF($A576="S",#REF!&amp;".","")))</f>
        <v>6.9.</v>
      </c>
      <c r="B576" s="53"/>
      <c r="C576" s="54"/>
      <c r="D576" s="55" t="s">
        <v>36</v>
      </c>
      <c r="E576" s="56" t="s">
        <v>19</v>
      </c>
      <c r="F576" s="57">
        <v>0</v>
      </c>
      <c r="G576" s="58"/>
      <c r="H576" s="59"/>
      <c r="I576" s="57"/>
      <c r="J576" s="60"/>
    </row>
    <row r="577" spans="1:10" x14ac:dyDescent="0.3">
      <c r="A577" s="52" t="str">
        <f ca="1">IF(OR($A577=0,$J577=""),"-",CONCATENATE(#REF!&amp;".",IF(AND(#REF!&gt;=2,$A577&gt;=2),#REF!&amp;".",""),IF(AND(#REF!&gt;=3,$A577&gt;=3),#REF!&amp;".",""),IF(AND(#REF!&gt;=4,$A577&gt;=4),#REF!&amp;".",""),IF($A577="S",#REF!&amp;".","")))</f>
        <v>6.9.1.</v>
      </c>
      <c r="B577" s="53"/>
      <c r="C577" s="54"/>
      <c r="D577" s="55" t="s">
        <v>69</v>
      </c>
      <c r="E577" s="56" t="s">
        <v>19</v>
      </c>
      <c r="F577" s="57">
        <v>0</v>
      </c>
      <c r="G577" s="58"/>
      <c r="H577" s="59"/>
      <c r="I577" s="57"/>
      <c r="J577" s="60"/>
    </row>
    <row r="578" spans="1:10" ht="28.8" x14ac:dyDescent="0.3">
      <c r="A578" s="21" t="str">
        <f ca="1">IF(OR($A578=0,$J578=""),"-",CONCATENATE(#REF!&amp;".",IF(AND(#REF!&gt;=2,$A578&gt;=2),#REF!&amp;".",""),IF(AND(#REF!&gt;=3,$A578&gt;=3),#REF!&amp;".",""),IF(AND(#REF!&gt;=4,$A578&gt;=4),#REF!&amp;".",""),IF($A578="S",#REF!&amp;".","")))</f>
        <v>6.9.1.0.1.</v>
      </c>
      <c r="B578" s="67"/>
      <c r="C578" s="67"/>
      <c r="D578" s="68" t="s">
        <v>101</v>
      </c>
      <c r="E578" s="69" t="s">
        <v>143</v>
      </c>
      <c r="F578" s="22">
        <v>18.25</v>
      </c>
      <c r="G578" s="70"/>
      <c r="H578" s="71" t="s">
        <v>17</v>
      </c>
      <c r="I578" s="22"/>
      <c r="J578" s="23"/>
    </row>
    <row r="579" spans="1:10" ht="28.8" x14ac:dyDescent="0.3">
      <c r="A579" s="21" t="str">
        <f ca="1">IF(OR($A579=0,$J579=""),"-",CONCATENATE(#REF!&amp;".",IF(AND(#REF!&gt;=2,$A579&gt;=2),#REF!&amp;".",""),IF(AND(#REF!&gt;=3,$A579&gt;=3),#REF!&amp;".",""),IF(AND(#REF!&gt;=4,$A579&gt;=4),#REF!&amp;".",""),IF($A579="S",#REF!&amp;".","")))</f>
        <v>6.9.1.0.2.</v>
      </c>
      <c r="B579" s="67"/>
      <c r="C579" s="67"/>
      <c r="D579" s="68" t="s">
        <v>102</v>
      </c>
      <c r="E579" s="69" t="s">
        <v>143</v>
      </c>
      <c r="F579" s="22">
        <v>6.96</v>
      </c>
      <c r="G579" s="70"/>
      <c r="H579" s="71" t="s">
        <v>17</v>
      </c>
      <c r="I579" s="22"/>
      <c r="J579" s="23"/>
    </row>
    <row r="580" spans="1:10" ht="28.8" x14ac:dyDescent="0.3">
      <c r="A580" s="21" t="str">
        <f ca="1">IF(OR($A580=0,$J580=""),"-",CONCATENATE(#REF!&amp;".",IF(AND(#REF!&gt;=2,$A580&gt;=2),#REF!&amp;".",""),IF(AND(#REF!&gt;=3,$A580&gt;=3),#REF!&amp;".",""),IF(AND(#REF!&gt;=4,$A580&gt;=4),#REF!&amp;".",""),IF($A580="S",#REF!&amp;".","")))</f>
        <v>6.9.1.0.3.</v>
      </c>
      <c r="B580" s="67"/>
      <c r="C580" s="67"/>
      <c r="D580" s="68" t="s">
        <v>103</v>
      </c>
      <c r="E580" s="69" t="s">
        <v>143</v>
      </c>
      <c r="F580" s="22">
        <v>16.7</v>
      </c>
      <c r="G580" s="70"/>
      <c r="H580" s="71" t="s">
        <v>17</v>
      </c>
      <c r="I580" s="22"/>
      <c r="J580" s="23"/>
    </row>
    <row r="581" spans="1:10" ht="28.8" x14ac:dyDescent="0.3">
      <c r="A581" s="21" t="str">
        <f ca="1">IF(OR($A581=0,$J581=""),"-",CONCATENATE(#REF!&amp;".",IF(AND(#REF!&gt;=2,$A581&gt;=2),#REF!&amp;".",""),IF(AND(#REF!&gt;=3,$A581&gt;=3),#REF!&amp;".",""),IF(AND(#REF!&gt;=4,$A581&gt;=4),#REF!&amp;".",""),IF($A581="S",#REF!&amp;".","")))</f>
        <v>6.9.1.0.4.</v>
      </c>
      <c r="B581" s="67"/>
      <c r="C581" s="67"/>
      <c r="D581" s="68" t="s">
        <v>104</v>
      </c>
      <c r="E581" s="69" t="s">
        <v>143</v>
      </c>
      <c r="F581" s="22">
        <v>46.32</v>
      </c>
      <c r="G581" s="70"/>
      <c r="H581" s="71" t="s">
        <v>17</v>
      </c>
      <c r="I581" s="22"/>
      <c r="J581" s="23"/>
    </row>
    <row r="582" spans="1:10" ht="28.8" x14ac:dyDescent="0.3">
      <c r="A582" s="21" t="str">
        <f ca="1">IF(OR($A582=0,$J582=""),"-",CONCATENATE(#REF!&amp;".",IF(AND(#REF!&gt;=2,$A582&gt;=2),#REF!&amp;".",""),IF(AND(#REF!&gt;=3,$A582&gt;=3),#REF!&amp;".",""),IF(AND(#REF!&gt;=4,$A582&gt;=4),#REF!&amp;".",""),IF($A582="S",#REF!&amp;".","")))</f>
        <v>6.9.1.0.5.</v>
      </c>
      <c r="B582" s="67"/>
      <c r="C582" s="67"/>
      <c r="D582" s="68" t="s">
        <v>105</v>
      </c>
      <c r="E582" s="69" t="s">
        <v>143</v>
      </c>
      <c r="F582" s="22">
        <v>69.599999999999994</v>
      </c>
      <c r="G582" s="70"/>
      <c r="H582" s="71" t="s">
        <v>17</v>
      </c>
      <c r="I582" s="22"/>
      <c r="J582" s="23"/>
    </row>
    <row r="583" spans="1:10" ht="28.8" x14ac:dyDescent="0.3">
      <c r="A583" s="21" t="str">
        <f ca="1">IF(OR($A583=0,$J583=""),"-",CONCATENATE(#REF!&amp;".",IF(AND(#REF!&gt;=2,$A583&gt;=2),#REF!&amp;".",""),IF(AND(#REF!&gt;=3,$A583&gt;=3),#REF!&amp;".",""),IF(AND(#REF!&gt;=4,$A583&gt;=4),#REF!&amp;".",""),IF($A583="S",#REF!&amp;".","")))</f>
        <v>6.9.1.0.6.</v>
      </c>
      <c r="B583" s="67"/>
      <c r="C583" s="67"/>
      <c r="D583" s="68" t="s">
        <v>106</v>
      </c>
      <c r="E583" s="69" t="s">
        <v>144</v>
      </c>
      <c r="F583" s="22">
        <v>219</v>
      </c>
      <c r="G583" s="70"/>
      <c r="H583" s="71" t="s">
        <v>17</v>
      </c>
      <c r="I583" s="22"/>
      <c r="J583" s="23"/>
    </row>
    <row r="584" spans="1:10" ht="28.8" x14ac:dyDescent="0.3">
      <c r="A584" s="21" t="str">
        <f ca="1">IF(OR($A584=0,$J584=""),"-",CONCATENATE(#REF!&amp;".",IF(AND(#REF!&gt;=2,$A584&gt;=2),#REF!&amp;".",""),IF(AND(#REF!&gt;=3,$A584&gt;=3),#REF!&amp;".",""),IF(AND(#REF!&gt;=4,$A584&gt;=4),#REF!&amp;".",""),IF($A584="S",#REF!&amp;".","")))</f>
        <v>6.9.1.0.7.</v>
      </c>
      <c r="B584" s="67"/>
      <c r="C584" s="67"/>
      <c r="D584" s="68" t="s">
        <v>107</v>
      </c>
      <c r="E584" s="69" t="s">
        <v>144</v>
      </c>
      <c r="F584" s="22">
        <v>64</v>
      </c>
      <c r="G584" s="70"/>
      <c r="H584" s="71" t="s">
        <v>17</v>
      </c>
      <c r="I584" s="22"/>
      <c r="J584" s="23"/>
    </row>
    <row r="585" spans="1:10" x14ac:dyDescent="0.3">
      <c r="A585" s="52" t="str">
        <f ca="1">IF(OR($A585=0,$J585=""),"-",CONCATENATE(#REF!&amp;".",IF(AND(#REF!&gt;=2,$A585&gt;=2),#REF!&amp;".",""),IF(AND(#REF!&gt;=3,$A585&gt;=3),#REF!&amp;".",""),IF(AND(#REF!&gt;=4,$A585&gt;=4),#REF!&amp;".",""),IF($A585="S",#REF!&amp;".","")))</f>
        <v>6.9.2.</v>
      </c>
      <c r="B585" s="53"/>
      <c r="C585" s="54"/>
      <c r="D585" s="55" t="s">
        <v>95</v>
      </c>
      <c r="E585" s="56" t="s">
        <v>19</v>
      </c>
      <c r="F585" s="57">
        <v>0</v>
      </c>
      <c r="G585" s="58"/>
      <c r="H585" s="59"/>
      <c r="I585" s="57"/>
      <c r="J585" s="60"/>
    </row>
    <row r="586" spans="1:10" ht="28.8" x14ac:dyDescent="0.3">
      <c r="A586" s="21" t="str">
        <f ca="1">IF(OR($A586=0,$J586=""),"-",CONCATENATE(#REF!&amp;".",IF(AND(#REF!&gt;=2,$A586&gt;=2),#REF!&amp;".",""),IF(AND(#REF!&gt;=3,$A586&gt;=3),#REF!&amp;".",""),IF(AND(#REF!&gt;=4,$A586&gt;=4),#REF!&amp;".",""),IF($A586="S",#REF!&amp;".","")))</f>
        <v>6.9.2.0.1.</v>
      </c>
      <c r="B586" s="67"/>
      <c r="C586" s="67"/>
      <c r="D586" s="68" t="str">
        <f t="shared" ca="1" si="14"/>
        <v>FORNECIMENTO E IMPLANTAÇÃO DE SUPORTE METÁLICO GALVANIZADO PARA PLACA</v>
      </c>
      <c r="E586" s="69" t="s">
        <v>131</v>
      </c>
      <c r="F586" s="22">
        <v>12</v>
      </c>
      <c r="G586" s="70"/>
      <c r="H586" s="71" t="s">
        <v>17</v>
      </c>
      <c r="I586" s="22"/>
      <c r="J586" s="23"/>
    </row>
    <row r="587" spans="1:10" ht="28.8" x14ac:dyDescent="0.3">
      <c r="A587" s="21" t="str">
        <f ca="1">IF(OR($A587=0,$J587=""),"-",CONCATENATE(#REF!&amp;".",IF(AND(#REF!&gt;=2,$A587&gt;=2),#REF!&amp;".",""),IF(AND(#REF!&gt;=3,$A587&gt;=3),#REF!&amp;".",""),IF(AND(#REF!&gt;=4,$A587&gt;=4),#REF!&amp;".",""),IF($A587="S",#REF!&amp;".","")))</f>
        <v>6.9.2.0.2.</v>
      </c>
      <c r="B587" s="67"/>
      <c r="C587" s="67"/>
      <c r="D587" s="68" t="str">
        <f t="shared" ca="1" si="14"/>
        <v>CONFECÇÃO DE PLACA EM AÇO Nº 16 GALVANIZADO, COM PELÍCULA RETRORREFLETIVA TIPO I + III</v>
      </c>
      <c r="E587" s="69" t="s">
        <v>132</v>
      </c>
      <c r="F587" s="22">
        <v>11</v>
      </c>
      <c r="G587" s="70"/>
      <c r="H587" s="71" t="s">
        <v>17</v>
      </c>
      <c r="I587" s="22"/>
      <c r="J587" s="23"/>
    </row>
    <row r="588" spans="1:10" x14ac:dyDescent="0.3">
      <c r="A588" s="52" t="str">
        <f ca="1">IF(OR($A588=0,$J588=""),"-",CONCATENATE(#REF!&amp;".",IF(AND(#REF!&gt;=2,$A588&gt;=2),#REF!&amp;".",""),IF(AND(#REF!&gt;=3,$A588&gt;=3),#REF!&amp;".",""),IF(AND(#REF!&gt;=4,$A588&gt;=4),#REF!&amp;".",""),IF($A588="S",#REF!&amp;".","")))</f>
        <v>6.10.</v>
      </c>
      <c r="B588" s="53"/>
      <c r="C588" s="54"/>
      <c r="D588" s="55" t="s">
        <v>108</v>
      </c>
      <c r="E588" s="56" t="s">
        <v>19</v>
      </c>
      <c r="F588" s="57">
        <v>0</v>
      </c>
      <c r="G588" s="58"/>
      <c r="H588" s="59"/>
      <c r="I588" s="57"/>
      <c r="J588" s="60"/>
    </row>
    <row r="589" spans="1:10" x14ac:dyDescent="0.3">
      <c r="A589" s="21" t="str">
        <f ca="1">IF(OR($A589=0,$J589=""),"-",CONCATENATE(#REF!&amp;".",IF(AND(#REF!&gt;=2,$A589&gt;=2),#REF!&amp;".",""),IF(AND(#REF!&gt;=3,$A589&gt;=3),#REF!&amp;".",""),IF(AND(#REF!&gt;=4,$A589&gt;=4),#REF!&amp;".",""),IF($A589="S",#REF!&amp;".","")))</f>
        <v>6.10.0.0.1.</v>
      </c>
      <c r="B589" s="67"/>
      <c r="C589" s="67"/>
      <c r="D589" s="68" t="str">
        <f t="shared" ca="1" si="14"/>
        <v>ENSAIO MARSHALL - MISTURA BETUMINOSA A QUENTE - (SINAPI 74022/4)</v>
      </c>
      <c r="E589" s="69" t="s">
        <v>145</v>
      </c>
      <c r="F589" s="22">
        <v>3</v>
      </c>
      <c r="G589" s="70"/>
      <c r="H589" s="71" t="s">
        <v>17</v>
      </c>
      <c r="I589" s="22"/>
      <c r="J589" s="23"/>
    </row>
    <row r="590" spans="1:10" x14ac:dyDescent="0.3">
      <c r="A590" s="52" t="str">
        <f ca="1">IF(OR($A590=0,$J590=""),"-",CONCATENATE(#REF!&amp;".",IF(AND(#REF!&gt;=2,$A590&gt;=2),#REF!&amp;".",""),IF(AND(#REF!&gt;=3,$A590&gt;=3),#REF!&amp;".",""),IF(AND(#REF!&gt;=4,$A590&gt;=4),#REF!&amp;".",""),IF($A590="S",#REF!&amp;".","")))</f>
        <v>6.11.</v>
      </c>
      <c r="B590" s="53"/>
      <c r="C590" s="54"/>
      <c r="D590" s="55" t="s">
        <v>40</v>
      </c>
      <c r="E590" s="56" t="s">
        <v>19</v>
      </c>
      <c r="F590" s="57">
        <v>0</v>
      </c>
      <c r="G590" s="58"/>
      <c r="H590" s="59"/>
      <c r="I590" s="57"/>
      <c r="J590" s="60"/>
    </row>
    <row r="591" spans="1:10" x14ac:dyDescent="0.3">
      <c r="A591" s="21" t="str">
        <f ca="1">IF(OR($A591=0,$J591=""),"-",CONCATENATE(#REF!&amp;".",IF(AND(#REF!&gt;=2,$A591&gt;=2),#REF!&amp;".",""),IF(AND(#REF!&gt;=3,$A591&gt;=3),#REF!&amp;".",""),IF(AND(#REF!&gt;=4,$A591&gt;=4),#REF!&amp;".",""),IF($A591="S",#REF!&amp;".","")))</f>
        <v>6.11.0.0.1.</v>
      </c>
      <c r="B591" s="67"/>
      <c r="C591" s="67"/>
      <c r="D591" s="68" t="str">
        <f t="shared" ca="1" si="14"/>
        <v>LIMPEZA FINAL DE OBRA</v>
      </c>
      <c r="E591" s="69" t="s">
        <v>132</v>
      </c>
      <c r="F591" s="22">
        <v>4585.1000000000004</v>
      </c>
      <c r="G591" s="70"/>
      <c r="H591" s="71" t="s">
        <v>17</v>
      </c>
      <c r="I591" s="22"/>
      <c r="J591" s="23"/>
    </row>
    <row r="592" spans="1:10" ht="28.8" x14ac:dyDescent="0.3">
      <c r="A592" s="43" t="str">
        <f ca="1">IF(OR($A592=0,$J592=""),"-",CONCATENATE(#REF!&amp;".",IF(AND(#REF!&gt;=2,$A592&gt;=2),#REF!&amp;".",""),IF(AND(#REF!&gt;=3,$A592&gt;=3),#REF!&amp;".",""),IF(AND(#REF!&gt;=4,$A592&gt;=4),#REF!&amp;".",""),IF($A592="S",#REF!&amp;".","")))</f>
        <v>7.</v>
      </c>
      <c r="B592" s="44"/>
      <c r="C592" s="45"/>
      <c r="D592" s="46" t="s">
        <v>109</v>
      </c>
      <c r="E592" s="47" t="s">
        <v>19</v>
      </c>
      <c r="F592" s="48">
        <v>0</v>
      </c>
      <c r="G592" s="49"/>
      <c r="H592" s="50"/>
      <c r="I592" s="48"/>
      <c r="J592" s="51"/>
    </row>
    <row r="593" spans="1:10" x14ac:dyDescent="0.3">
      <c r="A593" s="52" t="str">
        <f ca="1">IF(OR($A593=0,$J593=""),"-",CONCATENATE(#REF!&amp;".",IF(AND(#REF!&gt;=2,$A593&gt;=2),#REF!&amp;".",""),IF(AND(#REF!&gt;=3,$A593&gt;=3),#REF!&amp;".",""),IF(AND(#REF!&gt;=4,$A593&gt;=4),#REF!&amp;".",""),IF($A593="S",#REF!&amp;".","")))</f>
        <v>7.1.</v>
      </c>
      <c r="B593" s="53"/>
      <c r="C593" s="54"/>
      <c r="D593" s="55" t="s">
        <v>44</v>
      </c>
      <c r="E593" s="56" t="s">
        <v>19</v>
      </c>
      <c r="F593" s="57">
        <v>0</v>
      </c>
      <c r="G593" s="58"/>
      <c r="H593" s="59"/>
      <c r="I593" s="57"/>
      <c r="J593" s="60"/>
    </row>
    <row r="594" spans="1:10" x14ac:dyDescent="0.3">
      <c r="A594" s="21" t="str">
        <f ca="1">IF(OR($A594=0,$J594=""),"-",CONCATENATE(#REF!&amp;".",IF(AND(#REF!&gt;=2,$A594&gt;=2),#REF!&amp;".",""),IF(AND(#REF!&gt;=3,$A594&gt;=3),#REF!&amp;".",""),IF(AND(#REF!&gt;=4,$A594&gt;=4),#REF!&amp;".",""),IF($A594="S",#REF!&amp;".","")))</f>
        <v>7.1.0.0.1.</v>
      </c>
      <c r="B594" s="67"/>
      <c r="C594" s="67"/>
      <c r="D594" s="68" t="str">
        <f t="shared" ca="1" si="14"/>
        <v>PLACA DE OBRA EM CHAPA GALVANIZADA N.22, ADESIVADA, 3,00x1,50M</v>
      </c>
      <c r="E594" s="69" t="s">
        <v>132</v>
      </c>
      <c r="F594" s="22">
        <v>4.5</v>
      </c>
      <c r="G594" s="70"/>
      <c r="H594" s="71" t="s">
        <v>17</v>
      </c>
      <c r="I594" s="22"/>
      <c r="J594" s="23"/>
    </row>
    <row r="595" spans="1:10" ht="28.8" x14ac:dyDescent="0.3">
      <c r="A595" s="21" t="str">
        <f ca="1">IF(OR($A595=0,$J595=""),"-",CONCATENATE(#REF!&amp;".",IF(AND(#REF!&gt;=2,$A595&gt;=2),#REF!&amp;".",""),IF(AND(#REF!&gt;=3,$A595&gt;=3),#REF!&amp;".",""),IF(AND(#REF!&gt;=4,$A595&gt;=4),#REF!&amp;".",""),IF($A595="S",#REF!&amp;".","")))</f>
        <v>7.1.0.0.2.</v>
      </c>
      <c r="B595" s="67"/>
      <c r="C595" s="67"/>
      <c r="D595" s="68" t="str">
        <f t="shared" ca="1" si="14"/>
        <v>SERVICOS TOPOGRAFICOS PARA PAVIMENTACAO, INCLUSIVE NOTA DE SERVICOS, ACOMPANHAMENTO E GREIDE REF 78472</v>
      </c>
      <c r="E595" s="69" t="s">
        <v>134</v>
      </c>
      <c r="F595" s="22">
        <v>4098.2299999999996</v>
      </c>
      <c r="G595" s="70"/>
      <c r="H595" s="71" t="s">
        <v>17</v>
      </c>
      <c r="I595" s="22"/>
      <c r="J595" s="23"/>
    </row>
    <row r="596" spans="1:10" x14ac:dyDescent="0.3">
      <c r="A596" s="21" t="str">
        <f ca="1">IF(OR($A596=0,$J596=""),"-",CONCATENATE(#REF!&amp;".",IF(AND(#REF!&gt;=2,$A596&gt;=2),#REF!&amp;".",""),IF(AND(#REF!&gt;=3,$A596&gt;=3),#REF!&amp;".",""),IF(AND(#REF!&gt;=4,$A596&gt;=4),#REF!&amp;".",""),IF($A596="S",#REF!&amp;".","")))</f>
        <v>7.1.0.0.3.</v>
      </c>
      <c r="B596" s="67"/>
      <c r="C596" s="67"/>
      <c r="D596" s="68" t="str">
        <f t="shared" ca="1" si="14"/>
        <v>LIMPEZA PRÉVIA DE VIA, INCLUINDO CAPINA NOS BORDOS</v>
      </c>
      <c r="E596" s="69" t="s">
        <v>132</v>
      </c>
      <c r="F596" s="22">
        <v>1183.43</v>
      </c>
      <c r="G596" s="70"/>
      <c r="H596" s="71" t="s">
        <v>17</v>
      </c>
      <c r="I596" s="22"/>
      <c r="J596" s="23"/>
    </row>
    <row r="597" spans="1:10" x14ac:dyDescent="0.3">
      <c r="A597" s="52" t="str">
        <f ca="1">IF(OR($A597=0,$J597=""),"-",CONCATENATE(#REF!&amp;".",IF(AND(#REF!&gt;=2,$A597&gt;=2),#REF!&amp;".",""),IF(AND(#REF!&gt;=3,$A597&gt;=3),#REF!&amp;".",""),IF(AND(#REF!&gt;=4,$A597&gt;=4),#REF!&amp;".",""),IF($A597="S",#REF!&amp;".","")))</f>
        <v>7.2.</v>
      </c>
      <c r="B597" s="53"/>
      <c r="C597" s="54"/>
      <c r="D597" s="66" t="s">
        <v>43</v>
      </c>
      <c r="E597" s="56" t="s">
        <v>19</v>
      </c>
      <c r="F597" s="57">
        <v>0</v>
      </c>
      <c r="G597" s="58"/>
      <c r="H597" s="59"/>
      <c r="I597" s="57"/>
      <c r="J597" s="60"/>
    </row>
    <row r="598" spans="1:10" x14ac:dyDescent="0.3">
      <c r="A598" s="21" t="str">
        <f ca="1">IF(OR($A598=0,$J598=""),"-",CONCATENATE(#REF!&amp;".",IF(AND(#REF!&gt;=2,$A598&gt;=2),#REF!&amp;".",""),IF(AND(#REF!&gt;=3,$A598&gt;=3),#REF!&amp;".",""),IF(AND(#REF!&gt;=4,$A598&gt;=4),#REF!&amp;".",""),IF($A598="S",#REF!&amp;".","")))</f>
        <v>7.2.0.0.1.</v>
      </c>
      <c r="B598" s="67"/>
      <c r="C598" s="67"/>
      <c r="D598" s="68" t="str">
        <f t="shared" ca="1" si="14"/>
        <v>SINALIZAÇÃO DE OBRA - RUA MANOEL DE OLIVEIRA T JR</v>
      </c>
      <c r="E598" s="69" t="s">
        <v>145</v>
      </c>
      <c r="F598" s="22">
        <v>1</v>
      </c>
      <c r="G598" s="70"/>
      <c r="H598" s="71" t="s">
        <v>17</v>
      </c>
      <c r="I598" s="22"/>
      <c r="J598" s="23"/>
    </row>
    <row r="599" spans="1:10" ht="28.8" x14ac:dyDescent="0.3">
      <c r="A599" s="21" t="str">
        <f ca="1">IF(OR($A599=0,$J599=""),"-",CONCATENATE(#REF!&amp;".",IF(AND(#REF!&gt;=2,$A599&gt;=2),#REF!&amp;".",""),IF(AND(#REF!&gt;=3,$A599&gt;=3),#REF!&amp;".",""),IF(AND(#REF!&gt;=4,$A599&gt;=4),#REF!&amp;".",""),IF($A599="S",#REF!&amp;".","")))</f>
        <v>7.2.0.0.2.</v>
      </c>
      <c r="B599" s="67"/>
      <c r="C599" s="67"/>
      <c r="D599" s="68" t="str">
        <f t="shared" ca="1" si="14"/>
        <v xml:space="preserve">CONE DE SINALIZACAO EM PVC RIGIDO COM FAIXA REFLETIVA, H = 70 / 76 CM                                                                                                                                                                                                                                                                                                                                                                                                                                     </v>
      </c>
      <c r="E599" s="69" t="s">
        <v>146</v>
      </c>
      <c r="F599" s="22">
        <v>24</v>
      </c>
      <c r="G599" s="70"/>
      <c r="H599" s="71" t="s">
        <v>17</v>
      </c>
      <c r="I599" s="22"/>
      <c r="J599" s="23"/>
    </row>
    <row r="600" spans="1:10" ht="28.8" x14ac:dyDescent="0.3">
      <c r="A600" s="21" t="str">
        <f ca="1">IF(OR($A600=0,$J600=""),"-",CONCATENATE(#REF!&amp;".",IF(AND(#REF!&gt;=2,$A600&gt;=2),#REF!&amp;".",""),IF(AND(#REF!&gt;=3,$A600&gt;=3),#REF!&amp;".",""),IF(AND(#REF!&gt;=4,$A600&gt;=4),#REF!&amp;".",""),IF($A600="S",#REF!&amp;".","")))</f>
        <v>7.2.0.0.3.</v>
      </c>
      <c r="B600" s="67"/>
      <c r="C600" s="67"/>
      <c r="D600" s="68" t="str">
        <f t="shared" ca="1" si="14"/>
        <v xml:space="preserve">TELA PLASTICA LARANJA, TIPO TAPUME PARA SINALIZACAO, MALHA RETANGULAR, ROLO 1.20 X 50 M (L X C)                                                                                                                                                                                                                                                                                                                                                                                                           </v>
      </c>
      <c r="E600" s="69" t="s">
        <v>133</v>
      </c>
      <c r="F600" s="22">
        <v>240</v>
      </c>
      <c r="G600" s="70"/>
      <c r="H600" s="71" t="s">
        <v>17</v>
      </c>
      <c r="I600" s="22"/>
      <c r="J600" s="23"/>
    </row>
    <row r="601" spans="1:10" x14ac:dyDescent="0.3">
      <c r="A601" s="52" t="str">
        <f ca="1">IF(OR($A601=0,$J601=""),"-",CONCATENATE(#REF!&amp;".",IF(AND(#REF!&gt;=2,$A601&gt;=2),#REF!&amp;".",""),IF(AND(#REF!&gt;=3,$A601&gt;=3),#REF!&amp;".",""),IF(AND(#REF!&gt;=4,$A601&gt;=4),#REF!&amp;".",""),IF($A601="S",#REF!&amp;".","")))</f>
        <v>7.3.</v>
      </c>
      <c r="B601" s="53"/>
      <c r="C601" s="54"/>
      <c r="D601" s="55" t="s">
        <v>24</v>
      </c>
      <c r="E601" s="56" t="s">
        <v>19</v>
      </c>
      <c r="F601" s="57">
        <v>0</v>
      </c>
      <c r="G601" s="58"/>
      <c r="H601" s="59"/>
      <c r="I601" s="57"/>
      <c r="J601" s="60"/>
    </row>
    <row r="602" spans="1:10" ht="28.8" x14ac:dyDescent="0.3">
      <c r="A602" s="21" t="str">
        <f ca="1">IF(OR($A602=0,$J602=""),"-",CONCATENATE(#REF!&amp;".",IF(AND(#REF!&gt;=2,$A602&gt;=2),#REF!&amp;".",""),IF(AND(#REF!&gt;=3,$A602&gt;=3),#REF!&amp;".",""),IF(AND(#REF!&gt;=4,$A602&gt;=4),#REF!&amp;".",""),IF($A602="S",#REF!&amp;".","")))</f>
        <v>7.3.0.0.1.</v>
      </c>
      <c r="B602" s="67"/>
      <c r="C602" s="67"/>
      <c r="D602" s="68" t="str">
        <f t="shared" ca="1" si="14"/>
        <v>PODA EM ALTURA DE ÁRVORE COM DIÂMETRO DE TRONCO MENOR QUE 0,20 M.AF_05/2018</v>
      </c>
      <c r="E602" s="69" t="s">
        <v>135</v>
      </c>
      <c r="F602" s="22">
        <v>4</v>
      </c>
      <c r="G602" s="70"/>
      <c r="H602" s="71" t="s">
        <v>17</v>
      </c>
      <c r="I602" s="22"/>
      <c r="J602" s="23"/>
    </row>
    <row r="603" spans="1:10" ht="28.8" x14ac:dyDescent="0.3">
      <c r="A603" s="21" t="str">
        <f ca="1">IF(OR($A603=0,$J603=""),"-",CONCATENATE(#REF!&amp;".",IF(AND(#REF!&gt;=2,$A603&gt;=2),#REF!&amp;".",""),IF(AND(#REF!&gt;=3,$A603&gt;=3),#REF!&amp;".",""),IF(AND(#REF!&gt;=4,$A603&gt;=4),#REF!&amp;".",""),IF($A603="S",#REF!&amp;".","")))</f>
        <v>7.3.0.0.2.</v>
      </c>
      <c r="B603" s="67"/>
      <c r="C603" s="67"/>
      <c r="D603" s="68" t="str">
        <f t="shared" ca="1" si="14"/>
        <v>CORTE RASO E RECORTE DE ÁRVORE COM DIÂMETRO DE TRONCO MAIOR OU IGUAL A 0,40 M E MENOR QUE 0,60 M.AF_05/2018</v>
      </c>
      <c r="E603" s="69" t="s">
        <v>135</v>
      </c>
      <c r="F603" s="22">
        <v>4</v>
      </c>
      <c r="G603" s="70"/>
      <c r="H603" s="71" t="s">
        <v>17</v>
      </c>
      <c r="I603" s="22"/>
      <c r="J603" s="23"/>
    </row>
    <row r="604" spans="1:10" ht="28.8" x14ac:dyDescent="0.3">
      <c r="A604" s="21" t="str">
        <f ca="1">IF(OR($A604=0,$J604=""),"-",CONCATENATE(#REF!&amp;".",IF(AND(#REF!&gt;=2,$A604&gt;=2),#REF!&amp;".",""),IF(AND(#REF!&gt;=3,$A604&gt;=3),#REF!&amp;".",""),IF(AND(#REF!&gt;=4,$A604&gt;=4),#REF!&amp;".",""),IF($A604="S",#REF!&amp;".","")))</f>
        <v>7.3.0.0.3.</v>
      </c>
      <c r="B604" s="67"/>
      <c r="C604" s="67"/>
      <c r="D604" s="68" t="str">
        <f t="shared" ca="1" si="14"/>
        <v>REMOÇÃO DE RAÍZES REMANESCENTES DE TRONCO DE ÁRVORE COM DIÂMETRO MAIOR OU IGUAL A 0,40 M E MENOR QUE 0,60 M.AF_05/2018</v>
      </c>
      <c r="E604" s="69" t="s">
        <v>135</v>
      </c>
      <c r="F604" s="22">
        <v>4</v>
      </c>
      <c r="G604" s="70"/>
      <c r="H604" s="71" t="s">
        <v>17</v>
      </c>
      <c r="I604" s="22"/>
      <c r="J604" s="23"/>
    </row>
    <row r="605" spans="1:10" ht="43.2" x14ac:dyDescent="0.3">
      <c r="A605" s="21" t="str">
        <f ca="1">IF(OR($A605=0,$J605=""),"-",CONCATENATE(#REF!&amp;".",IF(AND(#REF!&gt;=2,$A605&gt;=2),#REF!&amp;".",""),IF(AND(#REF!&gt;=3,$A605&gt;=3),#REF!&amp;".",""),IF(AND(#REF!&gt;=4,$A605&gt;=4),#REF!&amp;".",""),IF($A605="S",#REF!&amp;".","")))</f>
        <v>7.3.0.0.4.</v>
      </c>
      <c r="B605" s="67"/>
      <c r="C605" s="67"/>
      <c r="D605" s="68" t="str">
        <f t="shared" ca="1" si="14"/>
        <v>CARGA, MANOBRA E DESCARGA DE ENTULHO EM CAMINHÃO BASCULANTE 10 M³ - CARGA COM ESCAVADEIRA HIDRÁULICA  (CAÇAMBA DE 0,80 M³ / 111 HP) E DESCARGA LIVRE (UNIDADE: M3). AF_07/2020</v>
      </c>
      <c r="E605" s="69" t="s">
        <v>136</v>
      </c>
      <c r="F605" s="22">
        <v>12</v>
      </c>
      <c r="G605" s="70"/>
      <c r="H605" s="71" t="s">
        <v>17</v>
      </c>
      <c r="I605" s="22"/>
      <c r="J605" s="23"/>
    </row>
    <row r="606" spans="1:10" ht="28.8" x14ac:dyDescent="0.3">
      <c r="A606" s="21" t="str">
        <f ca="1">IF(OR($A606=0,$J606=""),"-",CONCATENATE(#REF!&amp;".",IF(AND(#REF!&gt;=2,$A606&gt;=2),#REF!&amp;".",""),IF(AND(#REF!&gt;=3,$A606&gt;=3),#REF!&amp;".",""),IF(AND(#REF!&gt;=4,$A606&gt;=4),#REF!&amp;".",""),IF($A606="S",#REF!&amp;".","")))</f>
        <v>7.3.0.0.5.</v>
      </c>
      <c r="B606" s="67"/>
      <c r="C606" s="67"/>
      <c r="D606" s="68" t="str">
        <f t="shared" ca="1" si="14"/>
        <v>TRANSPORTE COM CAMINHÃO BASCULANTE DE 10 M³, EM VIA URBANA PAVIMENTADA, DMT ATÉ 30 KM (UNIDADE: M3XKM). AF_07/2020</v>
      </c>
      <c r="E606" s="69" t="s">
        <v>137</v>
      </c>
      <c r="F606" s="22">
        <v>106.8</v>
      </c>
      <c r="G606" s="70"/>
      <c r="H606" s="71" t="s">
        <v>17</v>
      </c>
      <c r="I606" s="22"/>
      <c r="J606" s="23"/>
    </row>
    <row r="607" spans="1:10" x14ac:dyDescent="0.3">
      <c r="A607" s="52" t="str">
        <f ca="1">IF(OR($A607=0,$J607=""),"-",CONCATENATE(#REF!&amp;".",IF(AND(#REF!&gt;=2,$A607&gt;=2),#REF!&amp;".",""),IF(AND(#REF!&gt;=3,$A607&gt;=3),#REF!&amp;".",""),IF(AND(#REF!&gt;=4,$A607&gt;=4),#REF!&amp;".",""),IF($A607="S",#REF!&amp;".","")))</f>
        <v>7.4.</v>
      </c>
      <c r="B607" s="53"/>
      <c r="C607" s="54"/>
      <c r="D607" s="55" t="s">
        <v>45</v>
      </c>
      <c r="E607" s="56" t="s">
        <v>19</v>
      </c>
      <c r="F607" s="57">
        <v>0</v>
      </c>
      <c r="G607" s="58"/>
      <c r="H607" s="59"/>
      <c r="I607" s="57"/>
      <c r="J607" s="60"/>
    </row>
    <row r="608" spans="1:10" x14ac:dyDescent="0.3">
      <c r="A608" s="52" t="str">
        <f ca="1">IF(OR($A608=0,$J608=""),"-",CONCATENATE(#REF!&amp;".",IF(AND(#REF!&gt;=2,$A608&gt;=2),#REF!&amp;".",""),IF(AND(#REF!&gt;=3,$A608&gt;=3),#REF!&amp;".",""),IF(AND(#REF!&gt;=4,$A608&gt;=4),#REF!&amp;".",""),IF($A608="S",#REF!&amp;".","")))</f>
        <v>7.4.1.</v>
      </c>
      <c r="B608" s="53"/>
      <c r="C608" s="54"/>
      <c r="D608" s="55" t="s">
        <v>110</v>
      </c>
      <c r="E608" s="56" t="s">
        <v>19</v>
      </c>
      <c r="F608" s="57">
        <v>0</v>
      </c>
      <c r="G608" s="58"/>
      <c r="H608" s="59"/>
      <c r="I608" s="57"/>
      <c r="J608" s="60"/>
    </row>
    <row r="609" spans="1:10" ht="57.6" x14ac:dyDescent="0.3">
      <c r="A609" s="21" t="str">
        <f ca="1">IF(OR($A609=0,$J609=""),"-",CONCATENATE(#REF!&amp;".",IF(AND(#REF!&gt;=2,$A609&gt;=2),#REF!&amp;".",""),IF(AND(#REF!&gt;=3,$A609&gt;=3),#REF!&amp;".",""),IF(AND(#REF!&gt;=4,$A609&gt;=4),#REF!&amp;".",""),IF($A609="S",#REF!&amp;".","")))</f>
        <v>7.4.1.0.1.</v>
      </c>
      <c r="B609" s="67"/>
      <c r="C609" s="67"/>
      <c r="D609" s="68" t="str">
        <f t="shared" ca="1" si="14"/>
        <v>ESCAVAÇÃO MECANIZADA DE VALA COM PROF. ATÉ 1,5 M (MÉDIA MONTANTE E JUSANTE/UMA COMPOSIÇÃO POR TRECHO), ESCAVADEIRA (0,8 M3), LARG. DE 1,5 M A 2,5 M, EM SOLO DE 1A CATEGORIA, LOCAIS COM BAIXO NÍVEL DE INTERFERÊNCIA. AF_02/2021</v>
      </c>
      <c r="E609" s="69" t="s">
        <v>136</v>
      </c>
      <c r="F609" s="22">
        <v>550.91</v>
      </c>
      <c r="G609" s="70"/>
      <c r="H609" s="71" t="s">
        <v>17</v>
      </c>
      <c r="I609" s="22"/>
      <c r="J609" s="23"/>
    </row>
    <row r="610" spans="1:10" ht="57.6" x14ac:dyDescent="0.3">
      <c r="A610" s="21" t="str">
        <f ca="1">IF(OR($A610=0,$J610=""),"-",CONCATENATE(#REF!&amp;".",IF(AND(#REF!&gt;=2,$A610&gt;=2),#REF!&amp;".",""),IF(AND(#REF!&gt;=3,$A610&gt;=3),#REF!&amp;".",""),IF(AND(#REF!&gt;=4,$A610&gt;=4),#REF!&amp;".",""),IF($A610="S",#REF!&amp;".","")))</f>
        <v>7.4.1.0.2.</v>
      </c>
      <c r="B610" s="67"/>
      <c r="C610" s="67"/>
      <c r="D610" s="68" t="str">
        <f t="shared" ca="1" si="14"/>
        <v>REATERRO MECANIZADO DE VALA COM RETROESCAVADEIRA (CAPACIDADE   DA   CAÇAMBA   DA RETRO: 0,26 M³/POTÊNCIA: 88 HP), LARGURA DE 0,8 A 1,5 M, PROFUNDIDADE ATÉ 1,5 M, COM SOLO (SEM SUBSTITUIÇÃO) DE 1ª CATEGORIA, COM COMPACTADOR DE SOLOS DE PERCUSSÃO AF_08/2023</v>
      </c>
      <c r="E610" s="69" t="s">
        <v>136</v>
      </c>
      <c r="F610" s="22">
        <v>320.05</v>
      </c>
      <c r="G610" s="70"/>
      <c r="H610" s="71" t="s">
        <v>17</v>
      </c>
      <c r="I610" s="22"/>
      <c r="J610" s="23"/>
    </row>
    <row r="611" spans="1:10" ht="28.8" x14ac:dyDescent="0.3">
      <c r="A611" s="21" t="str">
        <f ca="1">IF(OR($A611=0,$J611=""),"-",CONCATENATE(#REF!&amp;".",IF(AND(#REF!&gt;=2,$A611&gt;=2),#REF!&amp;".",""),IF(AND(#REF!&gt;=3,$A611&gt;=3),#REF!&amp;".",""),IF(AND(#REF!&gt;=4,$A611&gt;=4),#REF!&amp;".",""),IF($A611="S",#REF!&amp;".","")))</f>
        <v>7.4.1.0.3.</v>
      </c>
      <c r="B611" s="67"/>
      <c r="C611" s="67"/>
      <c r="D611" s="68" t="str">
        <f t="shared" ca="1" si="14"/>
        <v>TRANSPORTE COM CAMINHÃO BASCULANTE DE 10 M³, EM VIA URBANA PAVIMENTADA, DMT ATÉ 30 KM (UNIDADE: M3XKM). AF_07/2020</v>
      </c>
      <c r="E611" s="69" t="s">
        <v>137</v>
      </c>
      <c r="F611" s="22">
        <v>2773.78</v>
      </c>
      <c r="G611" s="70"/>
      <c r="H611" s="71" t="s">
        <v>17</v>
      </c>
      <c r="I611" s="22"/>
      <c r="J611" s="23"/>
    </row>
    <row r="612" spans="1:10" ht="57.6" x14ac:dyDescent="0.3">
      <c r="A612" s="21" t="str">
        <f ca="1">IF(OR($A612=0,$J612=""),"-",CONCATENATE(#REF!&amp;".",IF(AND(#REF!&gt;=2,$A612&gt;=2),#REF!&amp;".",""),IF(AND(#REF!&gt;=3,$A612&gt;=3),#REF!&amp;".",""),IF(AND(#REF!&gt;=4,$A612&gt;=4),#REF!&amp;".",""),IF($A612="S",#REF!&amp;".","")))</f>
        <v>7.4.1.0.4.</v>
      </c>
      <c r="B612" s="67"/>
      <c r="C612" s="67"/>
      <c r="D612" s="68" t="str">
        <f t="shared" ca="1" si="14"/>
        <v>CARGA, MANOBRA E DESCARGA DE SOLOS E MATERIAIS GRANULARES EM CAMINHÃO BASCULANTE 10 M³ - CARGA COM ESCAVADEIRA HIDRÁULICA (CAÇAMBA DE 1,20 M³ / 155 HP) E DESCARGA LIVRE (UNIDADE: M3). AF_07/2020</v>
      </c>
      <c r="E612" s="69" t="s">
        <v>136</v>
      </c>
      <c r="F612" s="22">
        <v>311.66000000000003</v>
      </c>
      <c r="G612" s="70"/>
      <c r="H612" s="71" t="s">
        <v>17</v>
      </c>
      <c r="I612" s="22"/>
      <c r="J612" s="23"/>
    </row>
    <row r="613" spans="1:10" x14ac:dyDescent="0.3">
      <c r="A613" s="52" t="str">
        <f ca="1">IF(OR($A613=0,$J613=""),"-",CONCATENATE(#REF!&amp;".",IF(AND(#REF!&gt;=2,$A613&gt;=2),#REF!&amp;".",""),IF(AND(#REF!&gt;=3,$A613&gt;=3),#REF!&amp;".",""),IF(AND(#REF!&gt;=4,$A613&gt;=4),#REF!&amp;".",""),IF($A613="S",#REF!&amp;".","")))</f>
        <v>7.4.2.</v>
      </c>
      <c r="B613" s="53"/>
      <c r="C613" s="54"/>
      <c r="D613" s="55" t="s">
        <v>111</v>
      </c>
      <c r="E613" s="56" t="s">
        <v>19</v>
      </c>
      <c r="F613" s="57">
        <v>0</v>
      </c>
      <c r="G613" s="58"/>
      <c r="H613" s="59"/>
      <c r="I613" s="57"/>
      <c r="J613" s="60"/>
    </row>
    <row r="614" spans="1:10" ht="28.8" x14ac:dyDescent="0.3">
      <c r="A614" s="21" t="str">
        <f ca="1">IF(OR($A614=0,$J614=""),"-",CONCATENATE(#REF!&amp;".",IF(AND(#REF!&gt;=2,$A614&gt;=2),#REF!&amp;".",""),IF(AND(#REF!&gt;=3,$A614&gt;=3),#REF!&amp;".",""),IF(AND(#REF!&gt;=4,$A614&gt;=4),#REF!&amp;".",""),IF($A614="S",#REF!&amp;".","")))</f>
        <v>7.4.2.0.1.</v>
      </c>
      <c r="B614" s="67"/>
      <c r="C614" s="67"/>
      <c r="D614" s="68" t="str">
        <f t="shared" ca="1" si="14"/>
        <v>DEMOLIÇÃO DE LAJES, EM CONCRETO ARMADO, DE FORMA MECANIZADA COM MARTELETE, SEM REAPROVEITAMENTO. AF_09/2023</v>
      </c>
      <c r="E614" s="69" t="s">
        <v>136</v>
      </c>
      <c r="F614" s="22">
        <v>2.5</v>
      </c>
      <c r="G614" s="70"/>
      <c r="H614" s="71" t="s">
        <v>17</v>
      </c>
      <c r="I614" s="22"/>
      <c r="J614" s="23"/>
    </row>
    <row r="615" spans="1:10" ht="28.8" x14ac:dyDescent="0.3">
      <c r="A615" s="21" t="str">
        <f ca="1">IF(OR($A615=0,$J615=""),"-",CONCATENATE(#REF!&amp;".",IF(AND(#REF!&gt;=2,$A615&gt;=2),#REF!&amp;".",""),IF(AND(#REF!&gt;=3,$A615&gt;=3),#REF!&amp;".",""),IF(AND(#REF!&gt;=4,$A615&gt;=4),#REF!&amp;".",""),IF($A615="S",#REF!&amp;".","")))</f>
        <v>7.4.2.0.2.</v>
      </c>
      <c r="B615" s="67"/>
      <c r="C615" s="67"/>
      <c r="D615" s="68" t="str">
        <f t="shared" ca="1" si="14"/>
        <v>TRANSPORTE COM CAMINHÃO BASCULANTE DE 10 M³, EM VIA URBANA PAVIMENTADA, DMT ATÉ 30 KM (UNIDADE: M3XKM). AF_07/2020</v>
      </c>
      <c r="E615" s="69" t="s">
        <v>137</v>
      </c>
      <c r="F615" s="22">
        <v>30.06</v>
      </c>
      <c r="G615" s="70"/>
      <c r="H615" s="71" t="s">
        <v>17</v>
      </c>
      <c r="I615" s="22"/>
      <c r="J615" s="23"/>
    </row>
    <row r="616" spans="1:10" ht="57.6" x14ac:dyDescent="0.3">
      <c r="A616" s="21" t="str">
        <f ca="1">IF(OR($A616=0,$J616=""),"-",CONCATENATE(#REF!&amp;".",IF(AND(#REF!&gt;=2,$A616&gt;=2),#REF!&amp;".",""),IF(AND(#REF!&gt;=3,$A616&gt;=3),#REF!&amp;".",""),IF(AND(#REF!&gt;=4,$A616&gt;=4),#REF!&amp;".",""),IF($A616="S",#REF!&amp;".","")))</f>
        <v>7.4.2.0.3.</v>
      </c>
      <c r="B616" s="67"/>
      <c r="C616" s="67"/>
      <c r="D616" s="68" t="str">
        <f t="shared" ca="1" si="14"/>
        <v>CARGA, MANOBRA E DESCARGA DE SOLOS E MATERIAIS GRANULARES EM CAMINHÃO BASCULANTE 10 M³ - CARGA COM ESCAVADEIRA HIDRÁULICA (CAÇAMBA DE 1,20 M³ / 155 HP) E DESCARGA LIVRE (UNIDADE: M3). AF_07/2020</v>
      </c>
      <c r="E616" s="69" t="s">
        <v>136</v>
      </c>
      <c r="F616" s="22">
        <v>3.38</v>
      </c>
      <c r="G616" s="70"/>
      <c r="H616" s="71" t="s">
        <v>17</v>
      </c>
      <c r="I616" s="22"/>
      <c r="J616" s="23"/>
    </row>
    <row r="617" spans="1:10" x14ac:dyDescent="0.3">
      <c r="A617" s="21" t="str">
        <f ca="1">IF(OR($A617=0,$J617=""),"-",CONCATENATE(#REF!&amp;".",IF(AND(#REF!&gt;=2,$A617&gt;=2),#REF!&amp;".",""),IF(AND(#REF!&gt;=3,$A617&gt;=3),#REF!&amp;".",""),IF(AND(#REF!&gt;=4,$A617&gt;=4),#REF!&amp;".",""),IF($A617="S",#REF!&amp;".","")))</f>
        <v>7.4.2.0.4.</v>
      </c>
      <c r="B617" s="67"/>
      <c r="C617" s="67"/>
      <c r="D617" s="68" t="str">
        <f t="shared" ca="1" si="14"/>
        <v>EXECUÇÃO DE CORTE EM PAVIMENTOS (CONCRETO OU CBUQ)</v>
      </c>
      <c r="E617" s="69" t="s">
        <v>138</v>
      </c>
      <c r="F617" s="22">
        <v>104</v>
      </c>
      <c r="G617" s="70"/>
      <c r="H617" s="71" t="s">
        <v>17</v>
      </c>
      <c r="I617" s="22"/>
      <c r="J617" s="23"/>
    </row>
    <row r="618" spans="1:10" x14ac:dyDescent="0.3">
      <c r="A618" s="52" t="str">
        <f ca="1">IF(OR($A618=0,$J618=""),"-",CONCATENATE(#REF!&amp;".",IF(AND(#REF!&gt;=2,$A618&gt;=2),#REF!&amp;".",""),IF(AND(#REF!&gt;=3,$A618&gt;=3),#REF!&amp;".",""),IF(AND(#REF!&gt;=4,$A618&gt;=4),#REF!&amp;".",""),IF($A618="S",#REF!&amp;".","")))</f>
        <v>7.4.3.</v>
      </c>
      <c r="B618" s="53"/>
      <c r="C618" s="54"/>
      <c r="D618" s="55" t="s">
        <v>112</v>
      </c>
      <c r="E618" s="56" t="s">
        <v>19</v>
      </c>
      <c r="F618" s="57">
        <v>0</v>
      </c>
      <c r="G618" s="58"/>
      <c r="H618" s="59"/>
      <c r="I618" s="57"/>
      <c r="J618" s="60"/>
    </row>
    <row r="619" spans="1:10" ht="28.8" x14ac:dyDescent="0.3">
      <c r="A619" s="21" t="str">
        <f ca="1">IF(OR($A619=0,$J619=""),"-",CONCATENATE(#REF!&amp;".",IF(AND(#REF!&gt;=2,$A619&gt;=2),#REF!&amp;".",""),IF(AND(#REF!&gt;=3,$A619&gt;=3),#REF!&amp;".",""),IF(AND(#REF!&gt;=4,$A619&gt;=4),#REF!&amp;".",""),IF($A619="S",#REF!&amp;".","")))</f>
        <v>7.4.3.0.1.</v>
      </c>
      <c r="B619" s="67"/>
      <c r="C619" s="67"/>
      <c r="D619" s="68" t="str">
        <f t="shared" ca="1" si="14"/>
        <v xml:space="preserve">TUBO DE CONCRETO ARMADO PARA AGUAS PLUVIAIS, CLASSE PA-2, COM ENCAIXE PONTA E BOLSA, DIAMETRO NOMINAL DE 400 MM                                                                                                                                                                                                                                                                                                                                                                                           </v>
      </c>
      <c r="E619" s="69" t="s">
        <v>133</v>
      </c>
      <c r="F619" s="22">
        <v>170.21</v>
      </c>
      <c r="G619" s="70"/>
      <c r="H619" s="71" t="s">
        <v>17</v>
      </c>
      <c r="I619" s="22"/>
      <c r="J619" s="23"/>
    </row>
    <row r="620" spans="1:10" ht="28.8" x14ac:dyDescent="0.3">
      <c r="A620" s="21" t="str">
        <f ca="1">IF(OR($A620=0,$J620=""),"-",CONCATENATE(#REF!&amp;".",IF(AND(#REF!&gt;=2,$A620&gt;=2),#REF!&amp;".",""),IF(AND(#REF!&gt;=3,$A620&gt;=3),#REF!&amp;".",""),IF(AND(#REF!&gt;=4,$A620&gt;=4),#REF!&amp;".",""),IF($A620="S",#REF!&amp;".","")))</f>
        <v>7.4.3.0.2.</v>
      </c>
      <c r="B620" s="67"/>
      <c r="C620" s="67"/>
      <c r="D620" s="68" t="str">
        <f t="shared" ca="1" si="14"/>
        <v xml:space="preserve">TUBO DE CONCRETO ARMADO PARA AGUAS PLUVIAIS, CLASSE PA-2, COM ENCAIXE PONTA E BOLSA, DIAMETRO NOMINAL DE 600 MM                                                                                                                                                                                                                                                                                                                                                                                           </v>
      </c>
      <c r="E620" s="69" t="s">
        <v>133</v>
      </c>
      <c r="F620" s="22">
        <v>212.79</v>
      </c>
      <c r="G620" s="70"/>
      <c r="H620" s="71" t="s">
        <v>17</v>
      </c>
      <c r="I620" s="22"/>
      <c r="J620" s="23"/>
    </row>
    <row r="621" spans="1:10" ht="57.6" x14ac:dyDescent="0.3">
      <c r="A621" s="21" t="str">
        <f ca="1">IF(OR($A621=0,$J621=""),"-",CONCATENATE(#REF!&amp;".",IF(AND(#REF!&gt;=2,$A621&gt;=2),#REF!&amp;".",""),IF(AND(#REF!&gt;=3,$A621&gt;=3),#REF!&amp;".",""),IF(AND(#REF!&gt;=4,$A621&gt;=4),#REF!&amp;".",""),IF($A621="S",#REF!&amp;".","")))</f>
        <v>7.4.3.0.3.</v>
      </c>
      <c r="B621" s="67"/>
      <c r="C621" s="67"/>
      <c r="D621" s="68" t="str">
        <f t="shared" ca="1" si="14"/>
        <v>ASSENTAMENTO DE TUBO DE CONCRETO PARA REDES COLETORAS DE ÁGUAS PLUVIAIS, DIÂMETRO DE 400 MM, JUNTA RÍGIDA, INSTALADO EM LOCAL COM BAIXO NÍVEL DE INTERFERÊNCIAS (NÃO INCLUI FORNECIMENTO). AF_12/2015</v>
      </c>
      <c r="E621" s="69" t="s">
        <v>138</v>
      </c>
      <c r="F621" s="22">
        <v>170.21</v>
      </c>
      <c r="G621" s="70"/>
      <c r="H621" s="71" t="s">
        <v>17</v>
      </c>
      <c r="I621" s="22"/>
      <c r="J621" s="23"/>
    </row>
    <row r="622" spans="1:10" ht="57.6" x14ac:dyDescent="0.3">
      <c r="A622" s="21" t="str">
        <f ca="1">IF(OR($A622=0,$J622=""),"-",CONCATENATE(#REF!&amp;".",IF(AND(#REF!&gt;=2,$A622&gt;=2),#REF!&amp;".",""),IF(AND(#REF!&gt;=3,$A622&gt;=3),#REF!&amp;".",""),IF(AND(#REF!&gt;=4,$A622&gt;=4),#REF!&amp;".",""),IF($A622="S",#REF!&amp;".","")))</f>
        <v>7.4.3.0.4.</v>
      </c>
      <c r="B622" s="67"/>
      <c r="C622" s="67"/>
      <c r="D622" s="68" t="str">
        <f t="shared" ca="1" si="14"/>
        <v>ASSENTAMENTO DE TUBO DE CONCRETO PARA REDES COLETORAS DE ÁGUAS PLUVIAIS, DIÂMETRO DE 600 MM, JUNTA RÍGIDA, INSTALADO EM LOCAL COM BAIXO NÍVEL DE INTERFERÊNCIAS (NÃO INCLUI FORNECIMENTO). AF_12/2015</v>
      </c>
      <c r="E622" s="69" t="s">
        <v>138</v>
      </c>
      <c r="F622" s="22">
        <v>212.79</v>
      </c>
      <c r="G622" s="70"/>
      <c r="H622" s="71" t="s">
        <v>17</v>
      </c>
      <c r="I622" s="22"/>
      <c r="J622" s="23"/>
    </row>
    <row r="623" spans="1:10" ht="28.8" x14ac:dyDescent="0.3">
      <c r="A623" s="21" t="str">
        <f ca="1">IF(OR($A623=0,$J623=""),"-",CONCATENATE(#REF!&amp;".",IF(AND(#REF!&gt;=2,$A623&gt;=2),#REF!&amp;".",""),IF(AND(#REF!&gt;=3,$A623&gt;=3),#REF!&amp;".",""),IF(AND(#REF!&gt;=4,$A623&gt;=4),#REF!&amp;".",""),IF($A623="S",#REF!&amp;".","")))</f>
        <v>7.4.3.0.5.</v>
      </c>
      <c r="B623" s="67"/>
      <c r="C623" s="67"/>
      <c r="D623" s="68" t="str">
        <f t="shared" ca="1" si="14"/>
        <v>ESCORAMENTO DE VALA, TIPO PONTALETEAMENTO, COM PROFUNDIDADE DE 1,5 A 3,0 M, LARGURA MENOR QUE 1,5 M. AF_08/2020</v>
      </c>
      <c r="E623" s="69" t="s">
        <v>134</v>
      </c>
      <c r="F623" s="22">
        <v>267.66000000000003</v>
      </c>
      <c r="G623" s="70"/>
      <c r="H623" s="71" t="s">
        <v>17</v>
      </c>
      <c r="I623" s="22"/>
      <c r="J623" s="23"/>
    </row>
    <row r="624" spans="1:10" x14ac:dyDescent="0.3">
      <c r="A624" s="52" t="str">
        <f ca="1">IF(OR($A624=0,$J624=""),"-",CONCATENATE(#REF!&amp;".",IF(AND(#REF!&gt;=2,$A624&gt;=2),#REF!&amp;".",""),IF(AND(#REF!&gt;=3,$A624&gt;=3),#REF!&amp;".",""),IF(AND(#REF!&gt;=4,$A624&gt;=4),#REF!&amp;".",""),IF($A624="S",#REF!&amp;".","")))</f>
        <v>7.4.4.</v>
      </c>
      <c r="B624" s="53"/>
      <c r="C624" s="54"/>
      <c r="D624" s="55" t="s">
        <v>113</v>
      </c>
      <c r="E624" s="56" t="s">
        <v>19</v>
      </c>
      <c r="F624" s="57">
        <v>0</v>
      </c>
      <c r="G624" s="58"/>
      <c r="H624" s="59"/>
      <c r="I624" s="57"/>
      <c r="J624" s="60"/>
    </row>
    <row r="625" spans="1:10" ht="28.8" x14ac:dyDescent="0.3">
      <c r="A625" s="21" t="str">
        <f ca="1">IF(OR($A625=0,$J625=""),"-",CONCATENATE(#REF!&amp;".",IF(AND(#REF!&gt;=2,$A625&gt;=2),#REF!&amp;".",""),IF(AND(#REF!&gt;=3,$A625&gt;=3),#REF!&amp;".",""),IF(AND(#REF!&gt;=4,$A625&gt;=4),#REF!&amp;".",""),IF($A625="S",#REF!&amp;".","")))</f>
        <v>7.4.4.0.1.</v>
      </c>
      <c r="B625" s="67"/>
      <c r="C625" s="67"/>
      <c r="D625" s="68" t="str">
        <f t="shared" ca="1" si="14"/>
        <v>LASTRO COM MATERIAL GRANULAR, APLICADO EM PISOS OU LAJES SOBRE SOLO, ESPESSURA DE *5 CM*. AF_08/2017</v>
      </c>
      <c r="E625" s="69" t="s">
        <v>136</v>
      </c>
      <c r="F625" s="22">
        <v>8.84</v>
      </c>
      <c r="G625" s="70"/>
      <c r="H625" s="71" t="s">
        <v>17</v>
      </c>
      <c r="I625" s="22"/>
      <c r="J625" s="23"/>
    </row>
    <row r="626" spans="1:10" ht="28.8" x14ac:dyDescent="0.3">
      <c r="A626" s="21" t="str">
        <f ca="1">IF(OR($A626=0,$J626=""),"-",CONCATENATE(#REF!&amp;".",IF(AND(#REF!&gt;=2,$A626&gt;=2),#REF!&amp;".",""),IF(AND(#REF!&gt;=3,$A626&gt;=3),#REF!&amp;".",""),IF(AND(#REF!&gt;=4,$A626&gt;=4),#REF!&amp;".",""),IF($A626="S",#REF!&amp;".","")))</f>
        <v>7.4.4.0.2.</v>
      </c>
      <c r="B626" s="67"/>
      <c r="C626" s="67"/>
      <c r="D626" s="68" t="str">
        <f t="shared" ca="1" si="14"/>
        <v>TRANSPORTE COM CAMINHÃO BASCULANTE DE 10 M³, EM VIA URBANA PAVIMENTADA, DMT ATÉ 30 KM (UNIDADE: M3XKM). AF_07/2020</v>
      </c>
      <c r="E626" s="69" t="s">
        <v>137</v>
      </c>
      <c r="F626" s="22">
        <v>253.46</v>
      </c>
      <c r="G626" s="70"/>
      <c r="H626" s="71" t="s">
        <v>17</v>
      </c>
      <c r="I626" s="22"/>
      <c r="J626" s="23"/>
    </row>
    <row r="627" spans="1:10" ht="57.6" x14ac:dyDescent="0.3">
      <c r="A627" s="21" t="str">
        <f ca="1">IF(OR($A627=0,$J627=""),"-",CONCATENATE(#REF!&amp;".",IF(AND(#REF!&gt;=2,$A627&gt;=2),#REF!&amp;".",""),IF(AND(#REF!&gt;=3,$A627&gt;=3),#REF!&amp;".",""),IF(AND(#REF!&gt;=4,$A627&gt;=4),#REF!&amp;".",""),IF($A627="S",#REF!&amp;".","")))</f>
        <v>7.4.4.0.3.</v>
      </c>
      <c r="B627" s="67"/>
      <c r="C627" s="67"/>
      <c r="D627" s="68" t="str">
        <f t="shared" ca="1" si="14"/>
        <v>CARGA, MANOBRA E DESCARGA DE SOLOS E MATERIAIS GRANULARES EM CAMINHÃO BASCULANTE 10 M³ - CARGA COM ESCAVADEIRA HIDRÁULICA (CAÇAMBA DE 1,20 M³ / 155 HP) E DESCARGA LIVRE (UNIDADE: M3). AF_07/2020</v>
      </c>
      <c r="E627" s="69" t="s">
        <v>136</v>
      </c>
      <c r="F627" s="22">
        <v>10.88</v>
      </c>
      <c r="G627" s="70"/>
      <c r="H627" s="71" t="s">
        <v>17</v>
      </c>
      <c r="I627" s="22"/>
      <c r="J627" s="23"/>
    </row>
    <row r="628" spans="1:10" x14ac:dyDescent="0.3">
      <c r="A628" s="21" t="str">
        <f ca="1">IF(OR($A628=0,$J628=""),"-",CONCATENATE(#REF!&amp;".",IF(AND(#REF!&gt;=2,$A628&gt;=2),#REF!&amp;".",""),IF(AND(#REF!&gt;=3,$A628&gt;=3),#REF!&amp;".",""),IF(AND(#REF!&gt;=4,$A628&gt;=4),#REF!&amp;".",""),IF($A628="S",#REF!&amp;".","")))</f>
        <v>7.4.4.0.4.</v>
      </c>
      <c r="B628" s="67"/>
      <c r="C628" s="67"/>
      <c r="D628" s="68" t="str">
        <f t="shared" ca="1" si="14"/>
        <v>ENVELOPE EM CONCRETO FCK=20MPA PARA TRAVESSIAS DE TUBOS</v>
      </c>
      <c r="E628" s="69" t="s">
        <v>136</v>
      </c>
      <c r="F628" s="22">
        <v>26.54</v>
      </c>
      <c r="G628" s="70"/>
      <c r="H628" s="71" t="s">
        <v>17</v>
      </c>
      <c r="I628" s="22"/>
      <c r="J628" s="23"/>
    </row>
    <row r="629" spans="1:10" x14ac:dyDescent="0.3">
      <c r="A629" s="52" t="str">
        <f ca="1">IF(OR($A629=0,$J629=""),"-",CONCATENATE(#REF!&amp;".",IF(AND(#REF!&gt;=2,$A629&gt;=2),#REF!&amp;".",""),IF(AND(#REF!&gt;=3,$A629&gt;=3),#REF!&amp;".",""),IF(AND(#REF!&gt;=4,$A629&gt;=4),#REF!&amp;".",""),IF($A629="S",#REF!&amp;".","")))</f>
        <v>7.4.5.</v>
      </c>
      <c r="B629" s="53"/>
      <c r="C629" s="54"/>
      <c r="D629" s="55" t="s">
        <v>114</v>
      </c>
      <c r="E629" s="56" t="s">
        <v>19</v>
      </c>
      <c r="F629" s="57">
        <v>0</v>
      </c>
      <c r="G629" s="58"/>
      <c r="H629" s="59"/>
      <c r="I629" s="57"/>
      <c r="J629" s="60"/>
    </row>
    <row r="630" spans="1:10" ht="28.8" x14ac:dyDescent="0.3">
      <c r="A630" s="21" t="str">
        <f ca="1">IF(OR($A630=0,$J630=""),"-",CONCATENATE(#REF!&amp;".",IF(AND(#REF!&gt;=2,$A630&gt;=2),#REF!&amp;".",""),IF(AND(#REF!&gt;=3,$A630&gt;=3),#REF!&amp;".",""),IF(AND(#REF!&gt;=4,$A630&gt;=4),#REF!&amp;".",""),IF($A630="S",#REF!&amp;".","")))</f>
        <v>7.4.5.0.1.</v>
      </c>
      <c r="B630" s="67"/>
      <c r="C630" s="67"/>
      <c r="D630" s="68" t="str">
        <f t="shared" ca="1" si="14"/>
        <v>LASTRO COM MATERIAL GRANULAR, APLICADO EM PISOS OU LAJES SOBRE SOLO, ESPESSURA DE *5 CM*. AF_08/2017</v>
      </c>
      <c r="E630" s="69" t="s">
        <v>136</v>
      </c>
      <c r="F630" s="22">
        <v>2.02</v>
      </c>
      <c r="G630" s="70"/>
      <c r="H630" s="71" t="s">
        <v>17</v>
      </c>
      <c r="I630" s="22"/>
      <c r="J630" s="23"/>
    </row>
    <row r="631" spans="1:10" ht="28.8" x14ac:dyDescent="0.3">
      <c r="A631" s="21" t="str">
        <f ca="1">IF(OR($A631=0,$J631=""),"-",CONCATENATE(#REF!&amp;".",IF(AND(#REF!&gt;=2,$A631&gt;=2),#REF!&amp;".",""),IF(AND(#REF!&gt;=3,$A631&gt;=3),#REF!&amp;".",""),IF(AND(#REF!&gt;=4,$A631&gt;=4),#REF!&amp;".",""),IF($A631="S",#REF!&amp;".","")))</f>
        <v>7.4.5.0.2.</v>
      </c>
      <c r="B631" s="67"/>
      <c r="C631" s="67"/>
      <c r="D631" s="68" t="str">
        <f t="shared" ca="1" si="14"/>
        <v>TRANSPORTE COM CAMINHÃO BASCULANTE DE 10 M³, EM VIA URBANA PAVIMENTADA, DMT ATÉ 30 KM (UNIDADE: M3XKM). AF_07/2020</v>
      </c>
      <c r="E631" s="69" t="s">
        <v>137</v>
      </c>
      <c r="F631" s="22">
        <v>57.78</v>
      </c>
      <c r="G631" s="70"/>
      <c r="H631" s="71" t="s">
        <v>17</v>
      </c>
      <c r="I631" s="22"/>
      <c r="J631" s="23"/>
    </row>
    <row r="632" spans="1:10" ht="57.6" x14ac:dyDescent="0.3">
      <c r="A632" s="21" t="str">
        <f ca="1">IF(OR($A632=0,$J632=""),"-",CONCATENATE(#REF!&amp;".",IF(AND(#REF!&gt;=2,$A632&gt;=2),#REF!&amp;".",""),IF(AND(#REF!&gt;=3,$A632&gt;=3),#REF!&amp;".",""),IF(AND(#REF!&gt;=4,$A632&gt;=4),#REF!&amp;".",""),IF($A632="S",#REF!&amp;".","")))</f>
        <v>7.4.5.0.3.</v>
      </c>
      <c r="B632" s="67"/>
      <c r="C632" s="67"/>
      <c r="D632" s="68" t="str">
        <f t="shared" ca="1" si="14"/>
        <v>CARGA, MANOBRA E DESCARGA DE SOLOS E MATERIAIS GRANULARES EM CAMINHÃO BASCULANTE 6 M³ - CARGA COM ESCAVADEIRA HIDRÁULICA (CAÇAMBA DE 1,20 M³ / 155 HP) E DESCARGA LIVRE (UNIDADE: M3). AF_07/2020</v>
      </c>
      <c r="E632" s="69" t="s">
        <v>136</v>
      </c>
      <c r="F632" s="22">
        <v>2.48</v>
      </c>
      <c r="G632" s="70"/>
      <c r="H632" s="71" t="s">
        <v>17</v>
      </c>
      <c r="I632" s="22"/>
      <c r="J632" s="23"/>
    </row>
    <row r="633" spans="1:10" ht="43.2" x14ac:dyDescent="0.3">
      <c r="A633" s="21" t="str">
        <f ca="1">IF(OR($A633=0,$J633=""),"-",CONCATENATE(#REF!&amp;".",IF(AND(#REF!&gt;=2,$A633&gt;=2),#REF!&amp;".",""),IF(AND(#REF!&gt;=3,$A633&gt;=3),#REF!&amp;".",""),IF(AND(#REF!&gt;=4,$A633&gt;=4),#REF!&amp;".",""),IF($A633="S",#REF!&amp;".","")))</f>
        <v>7.4.5.0.4.</v>
      </c>
      <c r="B633" s="67"/>
      <c r="C633" s="67"/>
      <c r="D633" s="68" t="str">
        <f t="shared" ca="1" si="14"/>
        <v>CAIXA ENTERRADA HIDRÁULICA RETANGULAR, EM ALVENARIA COM BLOCOS DE CONCRETO, DIMENSÕES INTERNAS: 1X1X0,6 M PARA REDE DE ESGOTO. AF_12/2020</v>
      </c>
      <c r="E633" s="69" t="s">
        <v>135</v>
      </c>
      <c r="F633" s="22">
        <v>13</v>
      </c>
      <c r="G633" s="70"/>
      <c r="H633" s="71" t="s">
        <v>17</v>
      </c>
      <c r="I633" s="22"/>
      <c r="J633" s="23"/>
    </row>
    <row r="634" spans="1:10" ht="43.2" x14ac:dyDescent="0.3">
      <c r="A634" s="21" t="str">
        <f ca="1">IF(OR($A634=0,$J634=""),"-",CONCATENATE(#REF!&amp;".",IF(AND(#REF!&gt;=2,$A634&gt;=2),#REF!&amp;".",""),IF(AND(#REF!&gt;=3,$A634&gt;=3),#REF!&amp;".",""),IF(AND(#REF!&gt;=4,$A634&gt;=4),#REF!&amp;".",""),IF($A634="S",#REF!&amp;".","")))</f>
        <v>7.4.5.0.5.</v>
      </c>
      <c r="B634" s="67"/>
      <c r="C634" s="67"/>
      <c r="D634" s="68" t="str">
        <f t="shared" ca="1" si="14"/>
        <v>ACRÉSCIMO PARA POÇO DE VISITA RETANGULAR PARA DRENAGEM, EM ALVENARIA COM BLOCOS DE CONCRETO, DIMENSÕES INTERNAS = 1X1 M. AF_12/2020</v>
      </c>
      <c r="E634" s="69" t="s">
        <v>138</v>
      </c>
      <c r="F634" s="22">
        <v>11.52</v>
      </c>
      <c r="G634" s="70"/>
      <c r="H634" s="71" t="s">
        <v>17</v>
      </c>
      <c r="I634" s="22"/>
      <c r="J634" s="23"/>
    </row>
    <row r="635" spans="1:10" ht="43.2" x14ac:dyDescent="0.3">
      <c r="A635" s="21" t="str">
        <f ca="1">IF(OR($A635=0,$J635=""),"-",CONCATENATE(#REF!&amp;".",IF(AND(#REF!&gt;=2,$A635&gt;=2),#REF!&amp;".",""),IF(AND(#REF!&gt;=3,$A635&gt;=3),#REF!&amp;".",""),IF(AND(#REF!&gt;=4,$A635&gt;=4),#REF!&amp;".",""),IF($A635="S",#REF!&amp;".","")))</f>
        <v>7.4.5.0.6.</v>
      </c>
      <c r="B635" s="67"/>
      <c r="C635" s="67"/>
      <c r="D635" s="68" t="str">
        <f t="shared" ca="1" si="14"/>
        <v>CAIXA ENTERRADA HIDRÁULICA RETANGULAR, EM ALVENARIA COM BLOCOS DE CONCRETO, DIMENSÕES INTERNAS: 0,8X0,8X0,6 M PARA REDE DE ESGOTO. AF_12/2020</v>
      </c>
      <c r="E635" s="69" t="s">
        <v>135</v>
      </c>
      <c r="F635" s="22">
        <v>15</v>
      </c>
      <c r="G635" s="70"/>
      <c r="H635" s="71" t="s">
        <v>17</v>
      </c>
      <c r="I635" s="22"/>
      <c r="J635" s="23"/>
    </row>
    <row r="636" spans="1:10" ht="43.2" x14ac:dyDescent="0.3">
      <c r="A636" s="21" t="str">
        <f ca="1">IF(OR($A636=0,$J636=""),"-",CONCATENATE(#REF!&amp;".",IF(AND(#REF!&gt;=2,$A636&gt;=2),#REF!&amp;".",""),IF(AND(#REF!&gt;=3,$A636&gt;=3),#REF!&amp;".",""),IF(AND(#REF!&gt;=4,$A636&gt;=4),#REF!&amp;".",""),IF($A636="S",#REF!&amp;".","")))</f>
        <v>7.4.5.0.7.</v>
      </c>
      <c r="B636" s="67"/>
      <c r="C636" s="67"/>
      <c r="D636" s="68" t="str">
        <f t="shared" ca="1" si="14"/>
        <v>ACRÉSCIMO PARA POÇO DE VISITA RETANGULAR PARA DRENAGEM, EM ALVENARIA COM BLOCOS DE CONCRETO, DIMENSÕES INTERNAS = ,8X,8 M (BASE SINAPI 99254)</v>
      </c>
      <c r="E636" s="69" t="s">
        <v>138</v>
      </c>
      <c r="F636" s="22">
        <v>4.04</v>
      </c>
      <c r="G636" s="70"/>
      <c r="H636" s="71" t="s">
        <v>17</v>
      </c>
      <c r="I636" s="22"/>
      <c r="J636" s="23"/>
    </row>
    <row r="637" spans="1:10" x14ac:dyDescent="0.3">
      <c r="A637" s="52" t="str">
        <f ca="1">IF(OR($A637=0,$J637=""),"-",CONCATENATE(#REF!&amp;".",IF(AND(#REF!&gt;=2,$A637&gt;=2),#REF!&amp;".",""),IF(AND(#REF!&gt;=3,$A637&gt;=3),#REF!&amp;".",""),IF(AND(#REF!&gt;=4,$A637&gt;=4),#REF!&amp;".",""),IF($A637="S",#REF!&amp;".","")))</f>
        <v>7.4.6.</v>
      </c>
      <c r="B637" s="53"/>
      <c r="C637" s="54"/>
      <c r="D637" s="55" t="s">
        <v>28</v>
      </c>
      <c r="E637" s="56" t="s">
        <v>19</v>
      </c>
      <c r="F637" s="57">
        <v>0</v>
      </c>
      <c r="G637" s="58"/>
      <c r="H637" s="59"/>
      <c r="I637" s="57"/>
      <c r="J637" s="60"/>
    </row>
    <row r="638" spans="1:10" ht="28.8" x14ac:dyDescent="0.3">
      <c r="A638" s="21" t="str">
        <f ca="1">IF(OR($A638=0,$J638=""),"-",CONCATENATE(#REF!&amp;".",IF(AND(#REF!&gt;=2,$A638&gt;=2),#REF!&amp;".",""),IF(AND(#REF!&gt;=3,$A638&gt;=3),#REF!&amp;".",""),IF(AND(#REF!&gt;=4,$A638&gt;=4),#REF!&amp;".",""),IF($A638="S",#REF!&amp;".","")))</f>
        <v>7.4.6.0.1.</v>
      </c>
      <c r="B638" s="67"/>
      <c r="C638" s="67"/>
      <c r="D638" s="68" t="str">
        <f t="shared" ca="1" si="14"/>
        <v>TUBO, PVC, SOLDÁVEL, DN 25MM, INSTALADO EM RAMAL DE DISTRIBUIÇÃO DE ÁGUA - FORNECIMENTO E INSTALAÇÃO. AF_06/2022</v>
      </c>
      <c r="E638" s="69" t="s">
        <v>138</v>
      </c>
      <c r="F638" s="22">
        <v>34</v>
      </c>
      <c r="G638" s="70"/>
      <c r="H638" s="71" t="s">
        <v>17</v>
      </c>
      <c r="I638" s="22"/>
      <c r="J638" s="23"/>
    </row>
    <row r="639" spans="1:10" ht="43.2" x14ac:dyDescent="0.3">
      <c r="A639" s="21" t="str">
        <f ca="1">IF(OR($A639=0,$J639=""),"-",CONCATENATE(#REF!&amp;".",IF(AND(#REF!&gt;=2,$A639&gt;=2),#REF!&amp;".",""),IF(AND(#REF!&gt;=3,$A639&gt;=3),#REF!&amp;".",""),IF(AND(#REF!&gt;=4,$A639&gt;=4),#REF!&amp;".",""),IF($A639="S",#REF!&amp;".","")))</f>
        <v>7.4.6.0.2.</v>
      </c>
      <c r="B639" s="67"/>
      <c r="C639" s="67"/>
      <c r="D639" s="68" t="str">
        <f t="shared" ca="1" si="14"/>
        <v>TUBO PVC, SERIE NORMAL, ESGOTO PREDIAL, DN 100 MM, FORNECIDO E INSTALADO EM RAMAL DE DESCARGA OU RAMAL DE ESGOTO SANITÁRIO. AF_08/2022</v>
      </c>
      <c r="E639" s="69" t="s">
        <v>138</v>
      </c>
      <c r="F639" s="22">
        <v>34</v>
      </c>
      <c r="G639" s="70"/>
      <c r="H639" s="71" t="s">
        <v>17</v>
      </c>
      <c r="I639" s="22"/>
      <c r="J639" s="23"/>
    </row>
    <row r="640" spans="1:10" x14ac:dyDescent="0.3">
      <c r="A640" s="52" t="str">
        <f ca="1">IF(OR($A640=0,$J640=""),"-",CONCATENATE(#REF!&amp;".",IF(AND(#REF!&gt;=2,$A640&gt;=2),#REF!&amp;".",""),IF(AND(#REF!&gt;=3,$A640&gt;=3),#REF!&amp;".",""),IF(AND(#REF!&gt;=4,$A640&gt;=4),#REF!&amp;".",""),IF($A640="S",#REF!&amp;".","")))</f>
        <v>7.5.</v>
      </c>
      <c r="B640" s="53"/>
      <c r="C640" s="54"/>
      <c r="D640" s="55" t="s">
        <v>87</v>
      </c>
      <c r="E640" s="56" t="s">
        <v>19</v>
      </c>
      <c r="F640" s="57">
        <v>0</v>
      </c>
      <c r="G640" s="58"/>
      <c r="H640" s="59"/>
      <c r="I640" s="57"/>
      <c r="J640" s="60"/>
    </row>
    <row r="641" spans="1:10" x14ac:dyDescent="0.3">
      <c r="A641" s="52" t="str">
        <f ca="1">IF(OR($A641=0,$J641=""),"-",CONCATENATE(#REF!&amp;".",IF(AND(#REF!&gt;=2,$A641&gt;=2),#REF!&amp;".",""),IF(AND(#REF!&gt;=3,$A641&gt;=3),#REF!&amp;".",""),IF(AND(#REF!&gt;=4,$A641&gt;=4),#REF!&amp;".",""),IF($A641="S",#REF!&amp;".","")))</f>
        <v>7.5.1.</v>
      </c>
      <c r="B641" s="53"/>
      <c r="C641" s="54"/>
      <c r="D641" s="55" t="s">
        <v>97</v>
      </c>
      <c r="E641" s="56" t="s">
        <v>19</v>
      </c>
      <c r="F641" s="57">
        <v>0</v>
      </c>
      <c r="G641" s="58"/>
      <c r="H641" s="59"/>
      <c r="I641" s="57"/>
      <c r="J641" s="60"/>
    </row>
    <row r="642" spans="1:10" ht="57.6" x14ac:dyDescent="0.3">
      <c r="A642" s="21" t="str">
        <f ca="1">IF(OR($A642=0,$J642=""),"-",CONCATENATE(#REF!&amp;".",IF(AND(#REF!&gt;=2,$A642&gt;=2),#REF!&amp;".",""),IF(AND(#REF!&gt;=3,$A642&gt;=3),#REF!&amp;".",""),IF(AND(#REF!&gt;=4,$A642&gt;=4),#REF!&amp;".",""),IF($A642="S",#REF!&amp;".","")))</f>
        <v>7.5.1.0.1.</v>
      </c>
      <c r="B642" s="67"/>
      <c r="C642" s="67"/>
      <c r="D642" s="68" t="str">
        <f t="shared" ca="1" si="14"/>
        <v>ASSENTAMENTO DE GUIA (MEIO-FIO) EM TRECHO RETO, CONFECCIONADA EM CONCRETO PRÉ-FABRICADO, DIMENSÕES 100X15X13X30 CM (COMPRIMENTO X BASE INFERIOR X BASE SUPERIOR X ALTURA), PARA VIAS URBANAS (USO VIÁRIO). AF_06/2016</v>
      </c>
      <c r="E642" s="69" t="s">
        <v>138</v>
      </c>
      <c r="F642" s="22">
        <v>722.18</v>
      </c>
      <c r="G642" s="70"/>
      <c r="H642" s="71" t="s">
        <v>17</v>
      </c>
      <c r="I642" s="22"/>
      <c r="J642" s="23"/>
    </row>
    <row r="643" spans="1:10" ht="28.8" x14ac:dyDescent="0.3">
      <c r="A643" s="21" t="str">
        <f ca="1">IF(OR($A643=0,$J643=""),"-",CONCATENATE(#REF!&amp;".",IF(AND(#REF!&gt;=2,$A643&gt;=2),#REF!&amp;".",""),IF(AND(#REF!&gt;=3,$A643&gt;=3),#REF!&amp;".",""),IF(AND(#REF!&gt;=4,$A643&gt;=4),#REF!&amp;".",""),IF($A643="S",#REF!&amp;".","")))</f>
        <v>7.5.1.0.2.</v>
      </c>
      <c r="B643" s="67"/>
      <c r="C643" s="67"/>
      <c r="D643" s="68" t="str">
        <f ca="1">IF($A643="S",REFERENCIA.Descricao,"(digite a descrição aqui)")</f>
        <v>EXECUÇÃO DE SARJETA DE CONCRETO USINADO, MOLDADA  IN LOCO , 30 CM BASE X 5 CM ALTURA. BASE 94287</v>
      </c>
      <c r="E643" s="69" t="s">
        <v>138</v>
      </c>
      <c r="F643" s="22">
        <v>722.18</v>
      </c>
      <c r="G643" s="70"/>
      <c r="H643" s="71" t="s">
        <v>17</v>
      </c>
      <c r="I643" s="22"/>
      <c r="J643" s="23"/>
    </row>
    <row r="644" spans="1:10" ht="28.8" x14ac:dyDescent="0.3">
      <c r="A644" s="21" t="str">
        <f ca="1">IF(OR($A644=0,$J644=""),"-",CONCATENATE(#REF!&amp;".",IF(AND(#REF!&gt;=2,$A644&gt;=2),#REF!&amp;".",""),IF(AND(#REF!&gt;=3,$A644&gt;=3),#REF!&amp;".",""),IF(AND(#REF!&gt;=4,$A644&gt;=4),#REF!&amp;".",""),IF($A644="S",#REF!&amp;".","")))</f>
        <v>7.5.1.0.3.</v>
      </c>
      <c r="B644" s="67"/>
      <c r="C644" s="67"/>
      <c r="D644" s="68" t="str">
        <f t="shared" ca="1" si="14"/>
        <v xml:space="preserve">MEIO-FIO OU GUIA DE CONCRETO PRE-MOLDADO, TIPO CHAPEU PARA BOCA DE LOBO,  DIMENSOES *1,20* X 0,15 X 0,30 M                                                                                                                                                                                                                                                                                                                                                                                                </v>
      </c>
      <c r="E644" s="69" t="s">
        <v>146</v>
      </c>
      <c r="F644" s="22">
        <v>25</v>
      </c>
      <c r="G644" s="70"/>
      <c r="H644" s="71" t="s">
        <v>17</v>
      </c>
      <c r="I644" s="22"/>
      <c r="J644" s="23"/>
    </row>
    <row r="645" spans="1:10" x14ac:dyDescent="0.3">
      <c r="A645" s="52" t="str">
        <f ca="1">IF(OR($A645=0,$J645=""),"-",CONCATENATE(#REF!&amp;".",IF(AND(#REF!&gt;=2,$A645&gt;=2),#REF!&amp;".",""),IF(AND(#REF!&gt;=3,$A645&gt;=3),#REF!&amp;".",""),IF(AND(#REF!&gt;=4,$A645&gt;=4),#REF!&amp;".",""),IF($A645="S",#REF!&amp;".","")))</f>
        <v>7.5.2.</v>
      </c>
      <c r="B645" s="53"/>
      <c r="C645" s="54"/>
      <c r="D645" s="55" t="s">
        <v>115</v>
      </c>
      <c r="E645" s="56" t="s">
        <v>19</v>
      </c>
      <c r="F645" s="57">
        <v>0</v>
      </c>
      <c r="G645" s="58"/>
      <c r="H645" s="59"/>
      <c r="I645" s="57"/>
      <c r="J645" s="60"/>
    </row>
    <row r="646" spans="1:10" ht="28.8" x14ac:dyDescent="0.3">
      <c r="A646" s="21" t="str">
        <f ca="1">IF(OR($A646=0,$J646=""),"-",CONCATENATE(#REF!&amp;".",IF(AND(#REF!&gt;=2,$A646&gt;=2),#REF!&amp;".",""),IF(AND(#REF!&gt;=3,$A646&gt;=3),#REF!&amp;".",""),IF(AND(#REF!&gt;=4,$A646&gt;=4),#REF!&amp;".",""),IF($A646="S",#REF!&amp;".","")))</f>
        <v>7.5.2.0.1.</v>
      </c>
      <c r="B646" s="67"/>
      <c r="C646" s="67"/>
      <c r="D646" s="68" t="str">
        <f t="shared" ca="1" si="14"/>
        <v>LASTRO COM MATERIAL GRANULAR, APLICADO EM PISOS OU LAJES SOBRE SOLO, ESPESSURA DE *5 CM*. AF_08/2017</v>
      </c>
      <c r="E646" s="69" t="s">
        <v>136</v>
      </c>
      <c r="F646" s="22">
        <v>59.17</v>
      </c>
      <c r="G646" s="70"/>
      <c r="H646" s="71" t="s">
        <v>17</v>
      </c>
      <c r="I646" s="22"/>
      <c r="J646" s="23"/>
    </row>
    <row r="647" spans="1:10" ht="28.8" x14ac:dyDescent="0.3">
      <c r="A647" s="21" t="str">
        <f ca="1">IF(OR($A647=0,$J647=""),"-",CONCATENATE(#REF!&amp;".",IF(AND(#REF!&gt;=2,$A647&gt;=2),#REF!&amp;".",""),IF(AND(#REF!&gt;=3,$A647&gt;=3),#REF!&amp;".",""),IF(AND(#REF!&gt;=4,$A647&gt;=4),#REF!&amp;".",""),IF($A647="S",#REF!&amp;".","")))</f>
        <v>7.5.2.0.2.</v>
      </c>
      <c r="B647" s="67"/>
      <c r="C647" s="67"/>
      <c r="D647" s="68" t="str">
        <f t="shared" ca="1" si="14"/>
        <v>TRANSPORTE COM CAMINHÃO BASCULANTE DE 10 M³, EM VIA URBANA PAVIMENTADA, DMT ATÉ 30 KM (UNIDADE: M3XKM). AF_07/2020</v>
      </c>
      <c r="E647" s="69" t="s">
        <v>137</v>
      </c>
      <c r="F647" s="22">
        <v>1695.8</v>
      </c>
      <c r="G647" s="70"/>
      <c r="H647" s="71" t="s">
        <v>17</v>
      </c>
      <c r="I647" s="22"/>
      <c r="J647" s="23"/>
    </row>
    <row r="648" spans="1:10" ht="57.6" x14ac:dyDescent="0.3">
      <c r="A648" s="21" t="str">
        <f ca="1">IF(OR($A648=0,$J648=""),"-",CONCATENATE(#REF!&amp;".",IF(AND(#REF!&gt;=2,$A648&gt;=2),#REF!&amp;".",""),IF(AND(#REF!&gt;=3,$A648&gt;=3),#REF!&amp;".",""),IF(AND(#REF!&gt;=4,$A648&gt;=4),#REF!&amp;".",""),IF($A648="S",#REF!&amp;".","")))</f>
        <v>7.5.2.0.3.</v>
      </c>
      <c r="B648" s="67"/>
      <c r="C648" s="67"/>
      <c r="D648" s="68" t="str">
        <f t="shared" ca="1" si="14"/>
        <v>CARGA, MANOBRA E DESCARGA DE SOLOS E MATERIAIS GRANULARES EM CAMINHÃO BASCULANTE 10 M³ - CARGA COM ESCAVADEIRA HIDRÁULICA (CAÇAMBA DE 1,20 M³ / 155 HP) E DESCARGA LIVRE (UNIDADE: M3). AF_07/2020</v>
      </c>
      <c r="E648" s="69" t="s">
        <v>136</v>
      </c>
      <c r="F648" s="22">
        <v>72.78</v>
      </c>
      <c r="G648" s="70"/>
      <c r="H648" s="71" t="s">
        <v>17</v>
      </c>
      <c r="I648" s="22"/>
      <c r="J648" s="23"/>
    </row>
    <row r="649" spans="1:10" ht="28.8" x14ac:dyDescent="0.3">
      <c r="A649" s="21" t="str">
        <f ca="1">IF(OR($A649=0,$J649=""),"-",CONCATENATE(#REF!&amp;".",IF(AND(#REF!&gt;=2,$A649&gt;=2),#REF!&amp;".",""),IF(AND(#REF!&gt;=3,$A649&gt;=3),#REF!&amp;".",""),IF(AND(#REF!&gt;=4,$A649&gt;=4),#REF!&amp;".",""),IF($A649="S",#REF!&amp;".","")))</f>
        <v>7.5.2.0.4.</v>
      </c>
      <c r="B649" s="67"/>
      <c r="C649" s="67"/>
      <c r="D649" s="68" t="str">
        <f t="shared" ca="1" si="14"/>
        <v>CAMADA SEPARADORA PARA EXECUÇÃO DE RADIER, PISO DE CONCRETO OU LAJE SOBRE SOLO, EM LONA PLÁSTICA. AF_09/2021</v>
      </c>
      <c r="E649" s="69" t="s">
        <v>134</v>
      </c>
      <c r="F649" s="22">
        <v>1183.43</v>
      </c>
      <c r="G649" s="70"/>
      <c r="H649" s="71" t="s">
        <v>17</v>
      </c>
      <c r="I649" s="22"/>
      <c r="J649" s="23"/>
    </row>
    <row r="650" spans="1:10" ht="43.2" x14ac:dyDescent="0.3">
      <c r="A650" s="21" t="str">
        <f ca="1">IF(OR($A650=0,$J650=""),"-",CONCATENATE(#REF!&amp;".",IF(AND(#REF!&gt;=2,$A650&gt;=2),#REF!&amp;".",""),IF(AND(#REF!&gt;=3,$A650&gt;=3),#REF!&amp;".",""),IF(AND(#REF!&gt;=4,$A650&gt;=4),#REF!&amp;".",""),IF($A650="S",#REF!&amp;".","")))</f>
        <v>7.5.2.0.5.</v>
      </c>
      <c r="B650" s="67"/>
      <c r="C650" s="67"/>
      <c r="D650" s="68" t="str">
        <f t="shared" ca="1" si="14"/>
        <v>EXECUÇÃO DE PASSEIO (CALÇADA) OU PISO DE CONCRETO COM CONCRETO MOLDADO IN LOCO, USINADO C20, ACABAMENTO CONVENCIONAL, NÃO ARMADO. AF_08/2022</v>
      </c>
      <c r="E650" s="69" t="s">
        <v>136</v>
      </c>
      <c r="F650" s="22">
        <v>72.48</v>
      </c>
      <c r="G650" s="70"/>
      <c r="H650" s="71" t="s">
        <v>17</v>
      </c>
      <c r="I650" s="22"/>
      <c r="J650" s="23"/>
    </row>
    <row r="651" spans="1:10" ht="43.2" x14ac:dyDescent="0.3">
      <c r="A651" s="21" t="str">
        <f ca="1">IF(OR($A651=0,$J651=""),"-",CONCATENATE(#REF!&amp;".",IF(AND(#REF!&gt;=2,$A651&gt;=2),#REF!&amp;".",""),IF(AND(#REF!&gt;=3,$A651&gt;=3),#REF!&amp;".",""),IF(AND(#REF!&gt;=4,$A651&gt;=4),#REF!&amp;".",""),IF($A651="S",#REF!&amp;".","")))</f>
        <v>7.5.2.0.6.</v>
      </c>
      <c r="B651" s="67"/>
      <c r="C651" s="67"/>
      <c r="D651" s="68" t="str">
        <f t="shared" ca="1" si="14"/>
        <v>EXECUÇÃO DE PASSEIO (CALÇADA) OU PISO DE CONCRETO COM CONCRETO MOLDADO IN LOCO, USINADO, ACABAMENTO CONVENCIONAL, ESPESSURA 7 CM, ARMADO.  AF_08/2022</v>
      </c>
      <c r="E651" s="69" t="s">
        <v>132</v>
      </c>
      <c r="F651" s="22">
        <v>147.97</v>
      </c>
      <c r="G651" s="70"/>
      <c r="H651" s="71" t="s">
        <v>17</v>
      </c>
      <c r="I651" s="22"/>
      <c r="J651" s="23"/>
    </row>
    <row r="652" spans="1:10" x14ac:dyDescent="0.3">
      <c r="A652" s="21" t="str">
        <f ca="1">IF(OR($A652=0,$J652=""),"-",CONCATENATE(#REF!&amp;".",IF(AND(#REF!&gt;=2,$A652&gt;=2),#REF!&amp;".",""),IF(AND(#REF!&gt;=3,$A652&gt;=3),#REF!&amp;".",""),IF(AND(#REF!&gt;=4,$A652&gt;=4),#REF!&amp;".",""),IF($A652="S",#REF!&amp;".","")))</f>
        <v>7.5.2.0.7.</v>
      </c>
      <c r="B652" s="67"/>
      <c r="C652" s="67"/>
      <c r="D652" s="68" t="str">
        <f t="shared" ca="1" si="14"/>
        <v>EXECUÇÃO DE CORTE EM PAVIMENTOS (CONCRETO OU CBUQ)</v>
      </c>
      <c r="E652" s="69" t="s">
        <v>138</v>
      </c>
      <c r="F652" s="22">
        <v>721.5</v>
      </c>
      <c r="G652" s="70"/>
      <c r="H652" s="71" t="s">
        <v>17</v>
      </c>
      <c r="I652" s="22"/>
      <c r="J652" s="23"/>
    </row>
    <row r="653" spans="1:10" x14ac:dyDescent="0.3">
      <c r="A653" s="52" t="str">
        <f ca="1">IF(OR($A653=0,$J653=""),"-",CONCATENATE(#REF!&amp;".",IF(AND(#REF!&gt;=2,$A653&gt;=2),#REF!&amp;".",""),IF(AND(#REF!&gt;=3,$A653&gt;=3),#REF!&amp;".",""),IF(AND(#REF!&gt;=4,$A653&gt;=4),#REF!&amp;".",""),IF($A653="S",#REF!&amp;".","")))</f>
        <v>7.5.3.</v>
      </c>
      <c r="B653" s="53"/>
      <c r="C653" s="54"/>
      <c r="D653" s="55" t="s">
        <v>89</v>
      </c>
      <c r="E653" s="56" t="s">
        <v>19</v>
      </c>
      <c r="F653" s="57">
        <v>0</v>
      </c>
      <c r="G653" s="58"/>
      <c r="H653" s="59"/>
      <c r="I653" s="57"/>
      <c r="J653" s="60"/>
    </row>
    <row r="654" spans="1:10" x14ac:dyDescent="0.3">
      <c r="A654" s="21" t="str">
        <f ca="1">IF(OR($A654=0,$J654=""),"-",CONCATENATE(#REF!&amp;".",IF(AND(#REF!&gt;=2,$A654&gt;=2),#REF!&amp;".",""),IF(AND(#REF!&gt;=3,$A654&gt;=3),#REF!&amp;".",""),IF(AND(#REF!&gt;=4,$A654&gt;=4),#REF!&amp;".",""),IF($A654="S",#REF!&amp;".","")))</f>
        <v>7.5.3.0.1.</v>
      </c>
      <c r="B654" s="67"/>
      <c r="C654" s="67"/>
      <c r="D654" s="68" t="str">
        <f t="shared" ca="1" si="14"/>
        <v>EXECUÇÃO DE CORTE EM PAVIMENTOS (CONCRETO OU CBUQ)</v>
      </c>
      <c r="E654" s="69" t="s">
        <v>138</v>
      </c>
      <c r="F654" s="22">
        <v>1656.8</v>
      </c>
      <c r="G654" s="70"/>
      <c r="H654" s="71" t="s">
        <v>17</v>
      </c>
      <c r="I654" s="22"/>
      <c r="J654" s="23"/>
    </row>
    <row r="655" spans="1:10" x14ac:dyDescent="0.3">
      <c r="A655" s="21" t="str">
        <f ca="1">IF(OR($A655=0,$J655=""),"-",CONCATENATE(#REF!&amp;".",IF(AND(#REF!&gt;=2,$A655&gt;=2),#REF!&amp;".",""),IF(AND(#REF!&gt;=3,$A655&gt;=3),#REF!&amp;".",""),IF(AND(#REF!&gt;=4,$A655&gt;=4),#REF!&amp;".",""),IF($A655="S",#REF!&amp;".","")))</f>
        <v>7.5.3.0.2.</v>
      </c>
      <c r="B655" s="67"/>
      <c r="C655" s="67"/>
      <c r="D655" s="68" t="str">
        <f t="shared" ca="1" si="14"/>
        <v>DEMOLIÇÃO DE CONTRAPISO DE CONCRETO SIMPLES - ESPESSURA 12CM</v>
      </c>
      <c r="E655" s="69" t="s">
        <v>132</v>
      </c>
      <c r="F655" s="22">
        <v>207.1</v>
      </c>
      <c r="G655" s="70"/>
      <c r="H655" s="71" t="s">
        <v>17</v>
      </c>
      <c r="I655" s="22"/>
      <c r="J655" s="23"/>
    </row>
    <row r="656" spans="1:10" ht="57.6" x14ac:dyDescent="0.3">
      <c r="A656" s="21" t="str">
        <f ca="1">IF(OR($A656=0,$J656=""),"-",CONCATENATE(#REF!&amp;".",IF(AND(#REF!&gt;=2,$A656&gt;=2),#REF!&amp;".",""),IF(AND(#REF!&gt;=3,$A656&gt;=3),#REF!&amp;".",""),IF(AND(#REF!&gt;=4,$A656&gt;=4),#REF!&amp;".",""),IF($A656="S",#REF!&amp;".","")))</f>
        <v>7.5.3.0.3.</v>
      </c>
      <c r="B656" s="67"/>
      <c r="C656" s="67"/>
      <c r="D656" s="68" t="str">
        <f t="shared" ca="1" si="14"/>
        <v>CARGA, MANOBRA E DESCARGA DE SOLOS E MATERIAIS GRANULARES EM CAMINHÃO BASCULANTE 10 M³ - CARGA COM ESCAVADEIRA HIDRÁULICA (CAÇAMBA DE 1,20 M³ / 155 HP) E DESCARGA LIVRE (UNIDADE: M3). AF_07/2020</v>
      </c>
      <c r="E656" s="69" t="s">
        <v>136</v>
      </c>
      <c r="F656" s="22">
        <v>16.78</v>
      </c>
      <c r="G656" s="70"/>
      <c r="H656" s="71" t="s">
        <v>17</v>
      </c>
      <c r="I656" s="22"/>
      <c r="J656" s="23"/>
    </row>
    <row r="657" spans="1:10" ht="28.8" x14ac:dyDescent="0.3">
      <c r="A657" s="21" t="str">
        <f ca="1">IF(OR($A657=0,$J657=""),"-",CONCATENATE(#REF!&amp;".",IF(AND(#REF!&gt;=2,$A657&gt;=2),#REF!&amp;".",""),IF(AND(#REF!&gt;=3,$A657&gt;=3),#REF!&amp;".",""),IF(AND(#REF!&gt;=4,$A657&gt;=4),#REF!&amp;".",""),IF($A657="S",#REF!&amp;".","")))</f>
        <v>7.5.3.0.4.</v>
      </c>
      <c r="B657" s="67"/>
      <c r="C657" s="67"/>
      <c r="D657" s="68" t="str">
        <f t="shared" ca="1" si="14"/>
        <v>TRANSPORTE COM CAMINHÃO BASCULANTE DE 10 M³, EM VIA URBANA PAVIMENTADA, DMT ATÉ 30 KM (UNIDADE: M3XKM). AF_07/2020</v>
      </c>
      <c r="E657" s="69" t="s">
        <v>137</v>
      </c>
      <c r="F657" s="22">
        <v>149.30000000000001</v>
      </c>
      <c r="G657" s="70"/>
      <c r="H657" s="71" t="s">
        <v>17</v>
      </c>
      <c r="I657" s="22"/>
      <c r="J657" s="23"/>
    </row>
    <row r="658" spans="1:10" ht="28.8" x14ac:dyDescent="0.3">
      <c r="A658" s="21" t="str">
        <f ca="1">IF(OR($A658=0,$J658=""),"-",CONCATENATE(#REF!&amp;".",IF(AND(#REF!&gt;=2,$A658&gt;=2),#REF!&amp;".",""),IF(AND(#REF!&gt;=3,$A658&gt;=3),#REF!&amp;".",""),IF(AND(#REF!&gt;=4,$A658&gt;=4),#REF!&amp;".",""),IF($A658="S",#REF!&amp;".","")))</f>
        <v>7.5.3.0.5.</v>
      </c>
      <c r="B658" s="67"/>
      <c r="C658" s="67"/>
      <c r="D658" s="68" t="str">
        <f t="shared" ca="1" si="14"/>
        <v>PISO PODOTÁTIL ALERTA OU DIRECIONAL, 25X25CM, ASSENTADO EM ARGAMASSA</v>
      </c>
      <c r="E658" s="69" t="s">
        <v>134</v>
      </c>
      <c r="F658" s="22">
        <v>207.1</v>
      </c>
      <c r="G658" s="70"/>
      <c r="H658" s="71" t="s">
        <v>17</v>
      </c>
      <c r="I658" s="22"/>
      <c r="J658" s="23"/>
    </row>
    <row r="659" spans="1:10" x14ac:dyDescent="0.3">
      <c r="A659" s="52" t="str">
        <f ca="1">IF(OR($A659=0,$J659=""),"-",CONCATENATE(#REF!&amp;".",IF(AND(#REF!&gt;=2,$A659&gt;=2),#REF!&amp;".",""),IF(AND(#REF!&gt;=3,$A659&gt;=3),#REF!&amp;".",""),IF(AND(#REF!&gt;=4,$A659&gt;=4),#REF!&amp;".",""),IF($A659="S",#REF!&amp;".","")))</f>
        <v>7.6.</v>
      </c>
      <c r="B659" s="53"/>
      <c r="C659" s="54"/>
      <c r="D659" s="55" t="s">
        <v>55</v>
      </c>
      <c r="E659" s="56" t="s">
        <v>19</v>
      </c>
      <c r="F659" s="57">
        <v>0</v>
      </c>
      <c r="G659" s="58"/>
      <c r="H659" s="59"/>
      <c r="I659" s="57"/>
      <c r="J659" s="60"/>
    </row>
    <row r="660" spans="1:10" x14ac:dyDescent="0.3">
      <c r="A660" s="52" t="str">
        <f ca="1">IF(OR($A660=0,$J660=""),"-",CONCATENATE(#REF!&amp;".",IF(AND(#REF!&gt;=2,$A660&gt;=2),#REF!&amp;".",""),IF(AND(#REF!&gt;=3,$A660&gt;=3),#REF!&amp;".",""),IF(AND(#REF!&gt;=4,$A660&gt;=4),#REF!&amp;".",""),IF($A660="S",#REF!&amp;".","")))</f>
        <v>7.6.1.</v>
      </c>
      <c r="B660" s="53"/>
      <c r="C660" s="54"/>
      <c r="D660" s="55" t="s">
        <v>116</v>
      </c>
      <c r="E660" s="56" t="s">
        <v>19</v>
      </c>
      <c r="F660" s="57">
        <v>0</v>
      </c>
      <c r="G660" s="58"/>
      <c r="H660" s="59"/>
      <c r="I660" s="57"/>
      <c r="J660" s="60"/>
    </row>
    <row r="661" spans="1:10" ht="57.6" x14ac:dyDescent="0.3">
      <c r="A661" s="21" t="str">
        <f ca="1">IF(OR($A661=0,$J661=""),"-",CONCATENATE(#REF!&amp;".",IF(AND(#REF!&gt;=2,$A661&gt;=2),#REF!&amp;".",""),IF(AND(#REF!&gt;=3,$A661&gt;=3),#REF!&amp;".",""),IF(AND(#REF!&gt;=4,$A661&gt;=4),#REF!&amp;".",""),IF($A661="S",#REF!&amp;".","")))</f>
        <v>7.6.1.0.1.</v>
      </c>
      <c r="B661" s="67"/>
      <c r="C661" s="67"/>
      <c r="D661" s="68" t="str">
        <f t="shared" ca="1" si="14"/>
        <v>ESCAVAÇÃO VERTICAL PARA INFRAESTRUTURA, COM CARGA, DESCARGA E TRANSPORTE DE SOLO DE 1ª CATEGORIA, COM ESCAVADEIRA HIDRÁULICA (CAÇAMBA: 1,2 M³ / 155 HP), FROTA DE 3 CAMINHÕES BASCULANTES DE 18 M³, DMT ATÉ 1 KM E VELOCIDADE MÉDIA14 KM/H. AF_05/2020</v>
      </c>
      <c r="E661" s="69" t="s">
        <v>136</v>
      </c>
      <c r="F661" s="22">
        <v>437.22</v>
      </c>
      <c r="G661" s="70"/>
      <c r="H661" s="71" t="s">
        <v>17</v>
      </c>
      <c r="I661" s="22"/>
      <c r="J661" s="23"/>
    </row>
    <row r="662" spans="1:10" ht="28.8" x14ac:dyDescent="0.3">
      <c r="A662" s="21" t="str">
        <f ca="1">IF(OR($A662=0,$J662=""),"-",CONCATENATE(#REF!&amp;".",IF(AND(#REF!&gt;=2,$A662&gt;=2),#REF!&amp;".",""),IF(AND(#REF!&gt;=3,$A662&gt;=3),#REF!&amp;".",""),IF(AND(#REF!&gt;=4,$A662&gt;=4),#REF!&amp;".",""),IF($A662="S",#REF!&amp;".","")))</f>
        <v>7.6.1.0.2.</v>
      </c>
      <c r="B662" s="67"/>
      <c r="C662" s="67"/>
      <c r="D662" s="68" t="str">
        <f t="shared" ca="1" si="14"/>
        <v>REGULARIZAÇÃO E COMPACTAÇÃO DE SUBLEITO DE SOLO  PREDOMINANTEMENTE ARGILOSO. AF_11/2019</v>
      </c>
      <c r="E662" s="69" t="s">
        <v>134</v>
      </c>
      <c r="F662" s="22">
        <v>2914.8</v>
      </c>
      <c r="G662" s="70"/>
      <c r="H662" s="71" t="s">
        <v>17</v>
      </c>
      <c r="I662" s="22"/>
      <c r="J662" s="23"/>
    </row>
    <row r="663" spans="1:10" ht="28.8" x14ac:dyDescent="0.3">
      <c r="A663" s="21" t="str">
        <f ca="1">IF(OR($A663=0,$J663=""),"-",CONCATENATE(#REF!&amp;".",IF(AND(#REF!&gt;=2,$A663&gt;=2),#REF!&amp;".",""),IF(AND(#REF!&gt;=3,$A663&gt;=3),#REF!&amp;".",""),IF(AND(#REF!&gt;=4,$A663&gt;=4),#REF!&amp;".",""),IF($A663="S",#REF!&amp;".","")))</f>
        <v>7.6.1.0.3.</v>
      </c>
      <c r="B663" s="67"/>
      <c r="C663" s="67"/>
      <c r="D663" s="68" t="str">
        <f t="shared" ca="1" si="14"/>
        <v>TRANSPORTE COM CAMINHÃO BASCULANTE DE 18 M³, EM VIA URBANA PAVIMENTADA, DMT ATÉ 30 KM (UNIDADE: M3XKM). AF_07/2020</v>
      </c>
      <c r="E663" s="69" t="s">
        <v>137</v>
      </c>
      <c r="F663" s="22">
        <v>1157.5999999999999</v>
      </c>
      <c r="G663" s="70"/>
      <c r="H663" s="71" t="s">
        <v>17</v>
      </c>
      <c r="I663" s="22"/>
      <c r="J663" s="23"/>
    </row>
    <row r="664" spans="1:10" x14ac:dyDescent="0.3">
      <c r="A664" s="21" t="str">
        <f ca="1">IF(OR($A664=0,$J664=""),"-",CONCATENATE(#REF!&amp;".",IF(AND(#REF!&gt;=2,$A664&gt;=2),#REF!&amp;".",""),IF(AND(#REF!&gt;=3,$A664&gt;=3),#REF!&amp;".",""),IF(AND(#REF!&gt;=4,$A664&gt;=4),#REF!&amp;".",""),IF($A664="S",#REF!&amp;".","")))</f>
        <v>7.6.1.0.4.</v>
      </c>
      <c r="B664" s="67"/>
      <c r="C664" s="67"/>
      <c r="D664" s="68" t="str">
        <f t="shared" ca="1" si="14"/>
        <v>ESPALHAMENTO DE MATERIAL COM TRATOR DE ESTEIRAS. AF_11/2019</v>
      </c>
      <c r="E664" s="69" t="s">
        <v>136</v>
      </c>
      <c r="F664" s="22">
        <v>130.07</v>
      </c>
      <c r="G664" s="70"/>
      <c r="H664" s="71" t="s">
        <v>17</v>
      </c>
      <c r="I664" s="22"/>
      <c r="J664" s="23"/>
    </row>
    <row r="665" spans="1:10" x14ac:dyDescent="0.3">
      <c r="A665" s="52" t="str">
        <f ca="1">IF(OR($A665=0,$J665=""),"-",CONCATENATE(#REF!&amp;".",IF(AND(#REF!&gt;=2,$A665&gt;=2),#REF!&amp;".",""),IF(AND(#REF!&gt;=3,$A665&gt;=3),#REF!&amp;".",""),IF(AND(#REF!&gt;=4,$A665&gt;=4),#REF!&amp;".",""),IF($A665="S",#REF!&amp;".","")))</f>
        <v>7.6.2.</v>
      </c>
      <c r="B665" s="53"/>
      <c r="C665" s="54"/>
      <c r="D665" s="55" t="s">
        <v>117</v>
      </c>
      <c r="E665" s="56" t="s">
        <v>19</v>
      </c>
      <c r="F665" s="57">
        <v>0</v>
      </c>
      <c r="G665" s="58"/>
      <c r="H665" s="59"/>
      <c r="I665" s="57"/>
      <c r="J665" s="60"/>
    </row>
    <row r="666" spans="1:10" ht="57.6" x14ac:dyDescent="0.3">
      <c r="A666" s="21" t="str">
        <f ca="1">IF(OR($A666=0,$J666=""),"-",CONCATENATE(#REF!&amp;".",IF(AND(#REF!&gt;=2,$A666&gt;=2),#REF!&amp;".",""),IF(AND(#REF!&gt;=3,$A666&gt;=3),#REF!&amp;".",""),IF(AND(#REF!&gt;=4,$A666&gt;=4),#REF!&amp;".",""),IF($A666="S",#REF!&amp;".","")))</f>
        <v>7.6.2.0.1.</v>
      </c>
      <c r="B666" s="67"/>
      <c r="C666" s="67"/>
      <c r="D666" s="68" t="str">
        <f t="shared" ca="1" si="14"/>
        <v>CARGA, MANOBRA E DESCARGA DE SOLOS E MATERIAIS GRANULARES EM CAMINHÃO BASCULANTE 10 M³ - CARGA COM ESCAVADEIRA HIDRÁULICA (CAÇAMBA DE 1,20 M³ / 155 HP) E DESCARGA LIVRE (UNIDADE: M3). AF_07/2020</v>
      </c>
      <c r="E666" s="69" t="s">
        <v>136</v>
      </c>
      <c r="F666" s="22">
        <v>224.15</v>
      </c>
      <c r="G666" s="70"/>
      <c r="H666" s="71" t="s">
        <v>17</v>
      </c>
      <c r="I666" s="22"/>
      <c r="J666" s="23"/>
    </row>
    <row r="667" spans="1:10" ht="28.8" x14ac:dyDescent="0.3">
      <c r="A667" s="21" t="str">
        <f ca="1">IF(OR($A667=0,$J667=""),"-",CONCATENATE(#REF!&amp;".",IF(AND(#REF!&gt;=2,$A667&gt;=2),#REF!&amp;".",""),IF(AND(#REF!&gt;=3,$A667&gt;=3),#REF!&amp;".",""),IF(AND(#REF!&gt;=4,$A667&gt;=4),#REF!&amp;".",""),IF($A667="S",#REF!&amp;".","")))</f>
        <v>7.6.2.0.2.</v>
      </c>
      <c r="B667" s="67"/>
      <c r="C667" s="67"/>
      <c r="D667" s="68" t="str">
        <f t="shared" ca="1" si="14"/>
        <v>REGULARIZAÇÃO E COMPACTAÇÃO DE SUBLEITO DE SOLO  PREDOMINANTEMENTE ARGILOSO. AF_11/2019</v>
      </c>
      <c r="E667" s="69" t="s">
        <v>134</v>
      </c>
      <c r="F667" s="22">
        <v>448.3</v>
      </c>
      <c r="G667" s="70"/>
      <c r="H667" s="71" t="s">
        <v>17</v>
      </c>
      <c r="I667" s="22"/>
      <c r="J667" s="23"/>
    </row>
    <row r="668" spans="1:10" x14ac:dyDescent="0.3">
      <c r="A668" s="52" t="str">
        <f ca="1">IF(OR($A668=0,$J668=""),"-",CONCATENATE(#REF!&amp;".",IF(AND(#REF!&gt;=2,$A668&gt;=2),#REF!&amp;".",""),IF(AND(#REF!&gt;=3,$A668&gt;=3),#REF!&amp;".",""),IF(AND(#REF!&gt;=4,$A668&gt;=4),#REF!&amp;".",""),IF($A668="S",#REF!&amp;".","")))</f>
        <v>7.6.3.</v>
      </c>
      <c r="B668" s="53"/>
      <c r="C668" s="54"/>
      <c r="D668" s="55" t="s">
        <v>118</v>
      </c>
      <c r="E668" s="56" t="s">
        <v>19</v>
      </c>
      <c r="F668" s="57">
        <v>0</v>
      </c>
      <c r="G668" s="58"/>
      <c r="H668" s="59"/>
      <c r="I668" s="57"/>
      <c r="J668" s="60"/>
    </row>
    <row r="669" spans="1:10" ht="57.6" x14ac:dyDescent="0.3">
      <c r="A669" s="21" t="str">
        <f ca="1">IF(OR($A669=0,$J669=""),"-",CONCATENATE(#REF!&amp;".",IF(AND(#REF!&gt;=2,$A669&gt;=2),#REF!&amp;".",""),IF(AND(#REF!&gt;=3,$A669&gt;=3),#REF!&amp;".",""),IF(AND(#REF!&gt;=4,$A669&gt;=4),#REF!&amp;".",""),IF($A669="S",#REF!&amp;".","")))</f>
        <v>7.6.3.0.1.</v>
      </c>
      <c r="B669" s="67"/>
      <c r="C669" s="67"/>
      <c r="D669" s="68" t="str">
        <f t="shared" ca="1" si="14"/>
        <v>CARGA, MANOBRA E DESCARGA DE SOLOS E MATERIAIS GRANULARES EM CAMINHÃO BASCULANTE 10 M³ - CARGA COM ESCAVADEIRA HIDRÁULICA (CAÇAMBA DE 1,20 M³ / 155 HP) E DESCARGA LIVRE (UNIDADE: M3). AF_07/2020</v>
      </c>
      <c r="E669" s="69" t="s">
        <v>136</v>
      </c>
      <c r="F669" s="22">
        <v>192.31</v>
      </c>
      <c r="G669" s="70"/>
      <c r="H669" s="71" t="s">
        <v>17</v>
      </c>
      <c r="I669" s="22"/>
      <c r="J669" s="23"/>
    </row>
    <row r="670" spans="1:10" ht="28.8" x14ac:dyDescent="0.3">
      <c r="A670" s="21" t="str">
        <f ca="1">IF(OR($A670=0,$J670=""),"-",CONCATENATE(#REF!&amp;".",IF(AND(#REF!&gt;=2,$A670&gt;=2),#REF!&amp;".",""),IF(AND(#REF!&gt;=3,$A670&gt;=3),#REF!&amp;".",""),IF(AND(#REF!&gt;=4,$A670&gt;=4),#REF!&amp;".",""),IF($A670="S",#REF!&amp;".","")))</f>
        <v>7.6.3.0.2.</v>
      </c>
      <c r="B670" s="67"/>
      <c r="C670" s="67"/>
      <c r="D670" s="68" t="str">
        <f t="shared" ca="1" si="14"/>
        <v>REGULARIZAÇÃO E COMPACTAÇÃO DE SUBLEITO DE SOLO  PREDOMINANTEMENTE ARGILOSO. AF_11/2019</v>
      </c>
      <c r="E670" s="69" t="s">
        <v>134</v>
      </c>
      <c r="F670" s="22">
        <v>1183.43</v>
      </c>
      <c r="G670" s="70"/>
      <c r="H670" s="71" t="s">
        <v>17</v>
      </c>
      <c r="I670" s="22"/>
      <c r="J670" s="23"/>
    </row>
    <row r="671" spans="1:10" x14ac:dyDescent="0.3">
      <c r="A671" s="52" t="str">
        <f ca="1">IF(OR($A671=0,$J671=""),"-",CONCATENATE(#REF!&amp;".",IF(AND(#REF!&gt;=2,$A671&gt;=2),#REF!&amp;".",""),IF(AND(#REF!&gt;=3,$A671&gt;=3),#REF!&amp;".",""),IF(AND(#REF!&gt;=4,$A671&gt;=4),#REF!&amp;".",""),IF($A671="S",#REF!&amp;".","")))</f>
        <v>7.6.4.</v>
      </c>
      <c r="B671" s="53"/>
      <c r="C671" s="54"/>
      <c r="D671" s="55" t="s">
        <v>119</v>
      </c>
      <c r="E671" s="56" t="s">
        <v>19</v>
      </c>
      <c r="F671" s="57">
        <v>0</v>
      </c>
      <c r="G671" s="58"/>
      <c r="H671" s="59"/>
      <c r="I671" s="57"/>
      <c r="J671" s="60"/>
    </row>
    <row r="672" spans="1:10" ht="43.2" x14ac:dyDescent="0.3">
      <c r="A672" s="21" t="str">
        <f ca="1">IF(OR($A672=0,$J672=""),"-",CONCATENATE(#REF!&amp;".",IF(AND(#REF!&gt;=2,$A672&gt;=2),#REF!&amp;".",""),IF(AND(#REF!&gt;=3,$A672&gt;=3),#REF!&amp;".",""),IF(AND(#REF!&gt;=4,$A672&gt;=4),#REF!&amp;".",""),IF($A672="S",#REF!&amp;".","")))</f>
        <v>7.6.4.0.1.</v>
      </c>
      <c r="B672" s="67"/>
      <c r="C672" s="67"/>
      <c r="D672" s="68" t="str">
        <f t="shared" ca="1" si="14"/>
        <v>EXECUÇÃO E COMPACTAÇÃO DE BASE E OU SUB BASE PARA PAVIMENTAÇÃO DE BRITA GRADUADA SIMPLES - EXCLUSIVE CARGA E TRANSPORTE. AF_11/2019</v>
      </c>
      <c r="E672" s="69" t="s">
        <v>136</v>
      </c>
      <c r="F672" s="22">
        <v>582.96</v>
      </c>
      <c r="G672" s="70"/>
      <c r="H672" s="71" t="s">
        <v>17</v>
      </c>
      <c r="I672" s="22"/>
      <c r="J672" s="23"/>
    </row>
    <row r="673" spans="1:10" ht="28.8" x14ac:dyDescent="0.3">
      <c r="A673" s="21" t="str">
        <f ca="1">IF(OR($A673=0,$J673=""),"-",CONCATENATE(#REF!&amp;".",IF(AND(#REF!&gt;=2,$A673&gt;=2),#REF!&amp;".",""),IF(AND(#REF!&gt;=3,$A673&gt;=3),#REF!&amp;".",""),IF(AND(#REF!&gt;=4,$A673&gt;=4),#REF!&amp;".",""),IF($A673="S",#REF!&amp;".","")))</f>
        <v>7.6.4.0.2.</v>
      </c>
      <c r="B673" s="67"/>
      <c r="C673" s="67"/>
      <c r="D673" s="68" t="str">
        <f t="shared" ca="1" si="14"/>
        <v>TRANSPORTE COM CAMINHÃO BASCULANTE DE 18 M³, EM VIA URBANA PAVIMENTADA, DMT ATÉ 30 KM (UNIDADE: M3XKM). AF_07/2020</v>
      </c>
      <c r="E673" s="69" t="s">
        <v>137</v>
      </c>
      <c r="F673" s="22">
        <v>16707.05</v>
      </c>
      <c r="G673" s="70"/>
      <c r="H673" s="71" t="s">
        <v>17</v>
      </c>
      <c r="I673" s="22"/>
      <c r="J673" s="23"/>
    </row>
    <row r="674" spans="1:10" ht="57.6" x14ac:dyDescent="0.3">
      <c r="A674" s="21" t="str">
        <f ca="1">IF(OR($A674=0,$J674=""),"-",CONCATENATE(#REF!&amp;".",IF(AND(#REF!&gt;=2,$A674&gt;=2),#REF!&amp;".",""),IF(AND(#REF!&gt;=3,$A674&gt;=3),#REF!&amp;".",""),IF(AND(#REF!&gt;=4,$A674&gt;=4),#REF!&amp;".",""),IF($A674="S",#REF!&amp;".","")))</f>
        <v>7.6.4.0.3.</v>
      </c>
      <c r="B674" s="67"/>
      <c r="C674" s="67"/>
      <c r="D674" s="68" t="str">
        <f t="shared" ca="1" si="14"/>
        <v>CARGA, MANOBRA E DESCARGA DE SOLOS E MATERIAIS GRANULARES EM CAMINHÃO BASCULANTE 10 M³ - CARGA COM ESCAVADEIRA HIDRÁULICA (CAÇAMBA DE 1,20 M³ / 155 HP) E DESCARGA LIVRE (UNIDADE: M3). AF_07/2020</v>
      </c>
      <c r="E674" s="69" t="s">
        <v>136</v>
      </c>
      <c r="F674" s="22">
        <v>717.04</v>
      </c>
      <c r="G674" s="70"/>
      <c r="H674" s="71" t="s">
        <v>17</v>
      </c>
      <c r="I674" s="22"/>
      <c r="J674" s="23"/>
    </row>
    <row r="675" spans="1:10" x14ac:dyDescent="0.3">
      <c r="A675" s="52" t="str">
        <f ca="1">IF(OR($A675=0,$J675=""),"-",CONCATENATE(#REF!&amp;".",IF(AND(#REF!&gt;=2,$A675&gt;=2),#REF!&amp;".",""),IF(AND(#REF!&gt;=3,$A675&gt;=3),#REF!&amp;".",""),IF(AND(#REF!&gt;=4,$A675&gt;=4),#REF!&amp;".",""),IF($A675="S",#REF!&amp;".","")))</f>
        <v>7.6.5.</v>
      </c>
      <c r="B675" s="53"/>
      <c r="C675" s="54"/>
      <c r="D675" s="55" t="s">
        <v>120</v>
      </c>
      <c r="E675" s="56" t="s">
        <v>19</v>
      </c>
      <c r="F675" s="57">
        <v>0</v>
      </c>
      <c r="G675" s="58"/>
      <c r="H675" s="59"/>
      <c r="I675" s="57"/>
      <c r="J675" s="60"/>
    </row>
    <row r="676" spans="1:10" x14ac:dyDescent="0.3">
      <c r="A676" s="21" t="str">
        <f ca="1">IF(OR($A676=0,$J676=""),"-",CONCATENATE(#REF!&amp;".",IF(AND(#REF!&gt;=2,$A676&gt;=2),#REF!&amp;".",""),IF(AND(#REF!&gt;=3,$A676&gt;=3),#REF!&amp;".",""),IF(AND(#REF!&gt;=4,$A676&gt;=4),#REF!&amp;".",""),IF($A676="S",#REF!&amp;".","")))</f>
        <v>7.6.5.0.1.</v>
      </c>
      <c r="B676" s="67"/>
      <c r="C676" s="67"/>
      <c r="D676" s="68" t="str">
        <f t="shared" ca="1" si="14"/>
        <v>EXECUÇÃO DE IMPRIMAÇÃO COM ASFALTO DILUÍDO CM-30. AF_11/2019</v>
      </c>
      <c r="E676" s="69" t="s">
        <v>132</v>
      </c>
      <c r="F676" s="22">
        <v>2914.8</v>
      </c>
      <c r="G676" s="70"/>
      <c r="H676" s="71" t="s">
        <v>17</v>
      </c>
      <c r="I676" s="22"/>
      <c r="J676" s="23"/>
    </row>
    <row r="677" spans="1:10" x14ac:dyDescent="0.3">
      <c r="A677" s="21" t="str">
        <f ca="1">IF(OR($A677=0,$J677=""),"-",CONCATENATE(#REF!&amp;".",IF(AND(#REF!&gt;=2,$A677&gt;=2),#REF!&amp;".",""),IF(AND(#REF!&gt;=3,$A677&gt;=3),#REF!&amp;".",""),IF(AND(#REF!&gt;=4,$A677&gt;=4),#REF!&amp;".",""),IF($A677="S",#REF!&amp;".","")))</f>
        <v>7.6.5.0.2.</v>
      </c>
      <c r="B677" s="67"/>
      <c r="C677" s="67"/>
      <c r="D677" s="68" t="str">
        <f t="shared" ca="1" si="14"/>
        <v>ASFALTO DILUIDO DE PETROLEO CM-30</v>
      </c>
      <c r="E677" s="69" t="s">
        <v>139</v>
      </c>
      <c r="F677" s="22">
        <v>3497.76</v>
      </c>
      <c r="G677" s="70"/>
      <c r="H677" s="71" t="s">
        <v>35</v>
      </c>
      <c r="I677" s="22"/>
      <c r="J677" s="23"/>
    </row>
    <row r="678" spans="1:10" ht="43.2" x14ac:dyDescent="0.3">
      <c r="A678" s="21" t="str">
        <f ca="1">IF(OR($A678=0,$J678=""),"-",CONCATENATE(#REF!&amp;".",IF(AND(#REF!&gt;=2,$A678&gt;=2),#REF!&amp;".",""),IF(AND(#REF!&gt;=3,$A678&gt;=3),#REF!&amp;".",""),IF(AND(#REF!&gt;=4,$A678&gt;=4),#REF!&amp;".",""),IF($A678="S",#REF!&amp;".","")))</f>
        <v>7.6.5.0.3.</v>
      </c>
      <c r="B678" s="67"/>
      <c r="C678" s="67"/>
      <c r="D678" s="68" t="str">
        <f t="shared" ca="1" si="14"/>
        <v>TRANSPORTE COM CAMINHÃO TANQUE DE TRANSPORTE DE MATERIAL ASFÁLTICO DE 30000 L, EM VIA URBANA PAVIMENTADA, DMT ATÉ 30KM (UNIDADE: TXKM). AF_07/2020</v>
      </c>
      <c r="E678" s="69" t="s">
        <v>141</v>
      </c>
      <c r="F678" s="22">
        <v>104.93</v>
      </c>
      <c r="G678" s="70"/>
      <c r="H678" s="71" t="s">
        <v>17</v>
      </c>
      <c r="I678" s="22"/>
      <c r="J678" s="23"/>
    </row>
    <row r="679" spans="1:10" ht="43.2" x14ac:dyDescent="0.3">
      <c r="A679" s="21" t="str">
        <f ca="1">IF(OR($A679=0,$J679=""),"-",CONCATENATE(#REF!&amp;".",IF(AND(#REF!&gt;=2,$A679&gt;=2),#REF!&amp;".",""),IF(AND(#REF!&gt;=3,$A679&gt;=3),#REF!&amp;".",""),IF(AND(#REF!&gt;=4,$A679&gt;=4),#REF!&amp;".",""),IF($A679="S",#REF!&amp;".","")))</f>
        <v>7.6.5.0.4.</v>
      </c>
      <c r="B679" s="67"/>
      <c r="C679" s="67"/>
      <c r="D679" s="68" t="str">
        <f t="shared" ca="1" si="14"/>
        <v>TRANSPORTE COM CAMINHÃO TANQUE DE TRANSPORTE DE MATERIAL ASFÁLTICO DE 30000 L, EM VIA URBANA PAVIMENTADA, ADICIONAL PARA DMT EXCEDENTE A 30 KM (UNIDADE: TXKM). AF_07/2020</v>
      </c>
      <c r="E679" s="69" t="s">
        <v>141</v>
      </c>
      <c r="F679" s="22">
        <v>870.94</v>
      </c>
      <c r="G679" s="70"/>
      <c r="H679" s="71" t="s">
        <v>17</v>
      </c>
      <c r="I679" s="22"/>
      <c r="J679" s="23"/>
    </row>
    <row r="680" spans="1:10" ht="43.2" x14ac:dyDescent="0.3">
      <c r="A680" s="21" t="str">
        <f ca="1">IF(OR($A680=0,$J680=""),"-",CONCATENATE(#REF!&amp;".",IF(AND(#REF!&gt;=2,$A680&gt;=2),#REF!&amp;".",""),IF(AND(#REF!&gt;=3,$A680&gt;=3),#REF!&amp;".",""),IF(AND(#REF!&gt;=4,$A680&gt;=4),#REF!&amp;".",""),IF($A680="S",#REF!&amp;".","")))</f>
        <v>7.6.5.0.5.</v>
      </c>
      <c r="B680" s="67"/>
      <c r="C680" s="67"/>
      <c r="D680" s="68" t="str">
        <f t="shared" ca="1" si="14"/>
        <v>TRANSPORTE COM CAMINHÃO TANQUE DE TRANSPORTE DE MATERIAL ASFÁLTICO DE 30000 L, EM VIA URBANA PAVIMENTADA, DMT ATÉ 30KM (UNIDADE: TXKM). AF_07/2020</v>
      </c>
      <c r="E680" s="69" t="s">
        <v>141</v>
      </c>
      <c r="F680" s="22">
        <v>78.349999999999994</v>
      </c>
      <c r="G680" s="70"/>
      <c r="H680" s="71" t="s">
        <v>17</v>
      </c>
      <c r="I680" s="22"/>
      <c r="J680" s="23"/>
    </row>
    <row r="681" spans="1:10" x14ac:dyDescent="0.3">
      <c r="A681" s="52" t="str">
        <f ca="1">IF(OR($A681=0,$J681=""),"-",CONCATENATE(#REF!&amp;".",IF(AND(#REF!&gt;=2,$A681&gt;=2),#REF!&amp;".",""),IF(AND(#REF!&gt;=3,$A681&gt;=3),#REF!&amp;".",""),IF(AND(#REF!&gt;=4,$A681&gt;=4),#REF!&amp;".",""),IF($A681="S",#REF!&amp;".","")))</f>
        <v>7.6.6.</v>
      </c>
      <c r="B681" s="53"/>
      <c r="C681" s="54"/>
      <c r="D681" s="55" t="s">
        <v>121</v>
      </c>
      <c r="E681" s="56" t="s">
        <v>19</v>
      </c>
      <c r="F681" s="57">
        <v>0</v>
      </c>
      <c r="G681" s="58"/>
      <c r="H681" s="59"/>
      <c r="I681" s="57"/>
      <c r="J681" s="60"/>
    </row>
    <row r="682" spans="1:10" ht="28.8" x14ac:dyDescent="0.3">
      <c r="A682" s="21" t="str">
        <f ca="1">IF(OR($A682=0,$J682=""),"-",CONCATENATE(#REF!&amp;".",IF(AND(#REF!&gt;=2,$A682&gt;=2),#REF!&amp;".",""),IF(AND(#REF!&gt;=3,$A682&gt;=3),#REF!&amp;".",""),IF(AND(#REF!&gt;=4,$A682&gt;=4),#REF!&amp;".",""),IF($A682="S",#REF!&amp;".","")))</f>
        <v>7.6.6.0.1.</v>
      </c>
      <c r="B682" s="67"/>
      <c r="C682" s="67"/>
      <c r="D682" s="68" t="str">
        <f t="shared" ca="1" si="14"/>
        <v>EXECUÇÃO DE PINTURA DE LIGAÇÃO COM EMULSÃO ASFÁLTICA RR-2C. AF_11/2019 MATERIAL NÃO INCLUSO</v>
      </c>
      <c r="E682" s="69" t="s">
        <v>132</v>
      </c>
      <c r="F682" s="22">
        <v>2689.26</v>
      </c>
      <c r="G682" s="70"/>
      <c r="H682" s="71" t="s">
        <v>17</v>
      </c>
      <c r="I682" s="22"/>
      <c r="J682" s="23"/>
    </row>
    <row r="683" spans="1:10" ht="28.8" x14ac:dyDescent="0.3">
      <c r="A683" s="21" t="str">
        <f ca="1">IF(OR($A683=0,$J683=""),"-",CONCATENATE(#REF!&amp;".",IF(AND(#REF!&gt;=2,$A683&gt;=2),#REF!&amp;".",""),IF(AND(#REF!&gt;=3,$A683&gt;=3),#REF!&amp;".",""),IF(AND(#REF!&gt;=4,$A683&gt;=4),#REF!&amp;".",""),IF($A683="S",#REF!&amp;".","")))</f>
        <v>7.6.6.0.2.</v>
      </c>
      <c r="B683" s="67"/>
      <c r="C683" s="67"/>
      <c r="D683" s="68" t="str">
        <f t="shared" ca="1" si="14"/>
        <v>EMULSAO ASFALTICA CATIONICA RR-2C PARA USO EM PAVIMENTACAO ASFALTICA</v>
      </c>
      <c r="E683" s="69" t="s">
        <v>139</v>
      </c>
      <c r="F683" s="22">
        <v>1210.17</v>
      </c>
      <c r="G683" s="70"/>
      <c r="H683" s="71" t="s">
        <v>35</v>
      </c>
      <c r="I683" s="22"/>
      <c r="J683" s="23"/>
    </row>
    <row r="684" spans="1:10" ht="43.2" x14ac:dyDescent="0.3">
      <c r="A684" s="21" t="str">
        <f ca="1">IF(OR($A684=0,$J684=""),"-",CONCATENATE(#REF!&amp;".",IF(AND(#REF!&gt;=2,$A684&gt;=2),#REF!&amp;".",""),IF(AND(#REF!&gt;=3,$A684&gt;=3),#REF!&amp;".",""),IF(AND(#REF!&gt;=4,$A684&gt;=4),#REF!&amp;".",""),IF($A684="S",#REF!&amp;".","")))</f>
        <v>7.6.6.0.3.</v>
      </c>
      <c r="B684" s="67"/>
      <c r="C684" s="67"/>
      <c r="D684" s="68" t="str">
        <f t="shared" ca="1" si="14"/>
        <v>TRANSPORTE COM CAMINHÃO TANQUE DE TRANSPORTE DE MATERIAL ASFÁLTICO DE 30000 L, EM VIA URBANA PAVIMENTADA, DMT ATÉ 30KM (UNIDADE: TXKM). AF_07/2020</v>
      </c>
      <c r="E684" s="69" t="s">
        <v>141</v>
      </c>
      <c r="F684" s="22">
        <v>36.31</v>
      </c>
      <c r="G684" s="70"/>
      <c r="H684" s="71" t="s">
        <v>17</v>
      </c>
      <c r="I684" s="22"/>
      <c r="J684" s="23"/>
    </row>
    <row r="685" spans="1:10" ht="43.2" x14ac:dyDescent="0.3">
      <c r="A685" s="21" t="str">
        <f ca="1">IF(OR($A685=0,$J685=""),"-",CONCATENATE(#REF!&amp;".",IF(AND(#REF!&gt;=2,$A685&gt;=2),#REF!&amp;".",""),IF(AND(#REF!&gt;=3,$A685&gt;=3),#REF!&amp;".",""),IF(AND(#REF!&gt;=4,$A685&gt;=4),#REF!&amp;".",""),IF($A685="S",#REF!&amp;".","")))</f>
        <v>7.6.6.0.4.</v>
      </c>
      <c r="B685" s="67"/>
      <c r="C685" s="67"/>
      <c r="D685" s="68" t="str">
        <f t="shared" ca="1" si="14"/>
        <v>TRANSPORTE COM CAMINHÃO TANQUE DE TRANSPORTE DE MATERIAL ASFÁLTICO DE 30000 L, EM VIA URBANA PAVIMENTADA, ADICIONAL PARA DMT EXCEDENTE A 30 KM (UNIDADE: TXKM). AF_07/2020</v>
      </c>
      <c r="E685" s="69" t="s">
        <v>141</v>
      </c>
      <c r="F685" s="22">
        <v>301.33</v>
      </c>
      <c r="G685" s="70"/>
      <c r="H685" s="71" t="s">
        <v>17</v>
      </c>
      <c r="I685" s="22"/>
      <c r="J685" s="23"/>
    </row>
    <row r="686" spans="1:10" ht="43.2" x14ac:dyDescent="0.3">
      <c r="A686" s="21" t="str">
        <f ca="1">IF(OR($A686=0,$J686=""),"-",CONCATENATE(#REF!&amp;".",IF(AND(#REF!&gt;=2,$A686&gt;=2),#REF!&amp;".",""),IF(AND(#REF!&gt;=3,$A686&gt;=3),#REF!&amp;".",""),IF(AND(#REF!&gt;=4,$A686&gt;=4),#REF!&amp;".",""),IF($A686="S",#REF!&amp;".","")))</f>
        <v>7.6.6.0.5.</v>
      </c>
      <c r="B686" s="67"/>
      <c r="C686" s="67"/>
      <c r="D686" s="68" t="str">
        <f t="shared" ca="1" si="14"/>
        <v>TRANSPORTE COM CAMINHÃO TANQUE DE TRANSPORTE DE MATERIAL ASFÁLTICO DE 30000 L, EM VIA URBANA PAVIMENTADA, DMT ATÉ 30KM (UNIDADE: TXKM). AF_07/2020</v>
      </c>
      <c r="E686" s="69" t="s">
        <v>141</v>
      </c>
      <c r="F686" s="22">
        <v>27.11</v>
      </c>
      <c r="G686" s="70"/>
      <c r="H686" s="71" t="s">
        <v>17</v>
      </c>
      <c r="I686" s="22"/>
      <c r="J686" s="23"/>
    </row>
    <row r="687" spans="1:10" ht="43.2" x14ac:dyDescent="0.3">
      <c r="A687" s="21" t="str">
        <f ca="1">IF(OR($A687=0,$J687=""),"-",CONCATENATE(#REF!&amp;".",IF(AND(#REF!&gt;=2,$A687&gt;=2),#REF!&amp;".",""),IF(AND(#REF!&gt;=3,$A687&gt;=3),#REF!&amp;".",""),IF(AND(#REF!&gt;=4,$A687&gt;=4),#REF!&amp;".",""),IF($A687="S",#REF!&amp;".","")))</f>
        <v>7.6.6.0.6.</v>
      </c>
      <c r="B687" s="67"/>
      <c r="C687" s="67"/>
      <c r="D687" s="68" t="str">
        <f t="shared" ca="1" si="14"/>
        <v>CIMENTO ASFÁLTICO DE PETRÓLEO (CAP 50/70) PARA FABRICAÇÃO DE CONCRETO BETUMINOSO USINADO A QUENTE (CBUQ), EXCLUSIVE TRANSPORTE</v>
      </c>
      <c r="E687" s="69" t="s">
        <v>140</v>
      </c>
      <c r="F687" s="22">
        <v>18.27</v>
      </c>
      <c r="G687" s="70"/>
      <c r="H687" s="71" t="s">
        <v>35</v>
      </c>
      <c r="I687" s="22"/>
      <c r="J687" s="23"/>
    </row>
    <row r="688" spans="1:10" ht="43.2" x14ac:dyDescent="0.3">
      <c r="A688" s="21" t="str">
        <f ca="1">IF(OR($A688=0,$J688=""),"-",CONCATENATE(#REF!&amp;".",IF(AND(#REF!&gt;=2,$A688&gt;=2),#REF!&amp;".",""),IF(AND(#REF!&gt;=3,$A688&gt;=3),#REF!&amp;".",""),IF(AND(#REF!&gt;=4,$A688&gt;=4),#REF!&amp;".",""),IF($A688="S",#REF!&amp;".","")))</f>
        <v>7.6.6.0.7.</v>
      </c>
      <c r="B688" s="67"/>
      <c r="C688" s="67"/>
      <c r="D688" s="68" t="str">
        <f t="shared" ca="1" si="14"/>
        <v>TRANSPORTE COM CAMINHÃO TANQUE DE TRANSPORTE DE MATERIAL ASFÁLTICO DE 30000 L, EM VIA URBANA PAVIMENTADA, DMT ATÉ 30KM (UNIDADE: TXKM). AF_07/2020</v>
      </c>
      <c r="E688" s="69" t="s">
        <v>141</v>
      </c>
      <c r="F688" s="22">
        <v>547.96</v>
      </c>
      <c r="G688" s="70"/>
      <c r="H688" s="71" t="s">
        <v>17</v>
      </c>
      <c r="I688" s="22"/>
      <c r="J688" s="23"/>
    </row>
    <row r="689" spans="1:10" ht="43.2" x14ac:dyDescent="0.3">
      <c r="A689" s="21" t="str">
        <f ca="1">IF(OR($A689=0,$J689=""),"-",CONCATENATE(#REF!&amp;".",IF(AND(#REF!&gt;=2,$A689&gt;=2),#REF!&amp;".",""),IF(AND(#REF!&gt;=3,$A689&gt;=3),#REF!&amp;".",""),IF(AND(#REF!&gt;=4,$A689&gt;=4),#REF!&amp;".",""),IF($A689="S",#REF!&amp;".","")))</f>
        <v>7.6.6.0.8.</v>
      </c>
      <c r="B689" s="67"/>
      <c r="C689" s="67"/>
      <c r="D689" s="68" t="str">
        <f t="shared" ca="1" si="14"/>
        <v>TRANSPORTE COM CAMINHÃO TANQUE DE TRANSPORTE DE MATERIAL ASFÁLTICO DE 30000 L, EM VIA URBANA PAVIMENTADA, ADICIONAL PARA DMT EXCEDENTE A 30 KM (UNIDADE: TXKM). AF_07/2020</v>
      </c>
      <c r="E689" s="69" t="s">
        <v>141</v>
      </c>
      <c r="F689" s="22">
        <v>4548.1000000000004</v>
      </c>
      <c r="G689" s="70"/>
      <c r="H689" s="71" t="s">
        <v>17</v>
      </c>
      <c r="I689" s="22"/>
      <c r="J689" s="23"/>
    </row>
    <row r="690" spans="1:10" ht="28.8" x14ac:dyDescent="0.3">
      <c r="A690" s="21" t="str">
        <f ca="1">IF(OR($A690=0,$J690=""),"-",CONCATENATE(#REF!&amp;".",IF(AND(#REF!&gt;=2,$A690&gt;=2),#REF!&amp;".",""),IF(AND(#REF!&gt;=3,$A690&gt;=3),#REF!&amp;".",""),IF(AND(#REF!&gt;=4,$A690&gt;=4),#REF!&amp;".",""),IF($A690="S",#REF!&amp;".","")))</f>
        <v>7.6.6.0.9.</v>
      </c>
      <c r="B690" s="67"/>
      <c r="C690" s="67"/>
      <c r="D690" s="68" t="str">
        <f t="shared" ca="1" si="14"/>
        <v>EXECUÇÃO DE PAVIMENTO COM APLICAÇÃO DE CONCRETO BETUMINOSO USINADO A QUENTE (CBUQ)</v>
      </c>
      <c r="E690" s="69" t="s">
        <v>142</v>
      </c>
      <c r="F690" s="22">
        <v>134.46</v>
      </c>
      <c r="G690" s="70"/>
      <c r="H690" s="71" t="s">
        <v>17</v>
      </c>
      <c r="I690" s="22"/>
      <c r="J690" s="23"/>
    </row>
    <row r="691" spans="1:10" ht="28.8" x14ac:dyDescent="0.3">
      <c r="A691" s="21" t="str">
        <f ca="1">IF(OR($A691=0,$J691=""),"-",CONCATENATE(#REF!&amp;".",IF(AND(#REF!&gt;=2,$A691&gt;=2),#REF!&amp;".",""),IF(AND(#REF!&gt;=3,$A691&gt;=3),#REF!&amp;".",""),IF(AND(#REF!&gt;=4,$A691&gt;=4),#REF!&amp;".",""),IF($A691="S",#REF!&amp;".","")))</f>
        <v>7.6.6.0.10.</v>
      </c>
      <c r="B691" s="67"/>
      <c r="C691" s="67"/>
      <c r="D691" s="68" t="str">
        <f t="shared" ca="1" si="14"/>
        <v>TRANSPORTE COM CAMINHÃO BASCULANTE DE 10 M³, EM VIA URBANA PAVIMENTADA, DMT ATÉ 30 KM (UNIDADE: TXKM). AF_07/2020</v>
      </c>
      <c r="E691" s="69" t="s">
        <v>141</v>
      </c>
      <c r="F691" s="22">
        <v>7261</v>
      </c>
      <c r="G691" s="70"/>
      <c r="H691" s="71" t="s">
        <v>17</v>
      </c>
      <c r="I691" s="22"/>
      <c r="J691" s="23"/>
    </row>
    <row r="692" spans="1:10" ht="28.8" x14ac:dyDescent="0.3">
      <c r="A692" s="21" t="str">
        <f ca="1">IF(OR($A692=0,$J692=""),"-",CONCATENATE(#REF!&amp;".",IF(AND(#REF!&gt;=2,$A692&gt;=2),#REF!&amp;".",""),IF(AND(#REF!&gt;=3,$A692&gt;=3),#REF!&amp;".",""),IF(AND(#REF!&gt;=4,$A692&gt;=4),#REF!&amp;".",""),IF($A692="S",#REF!&amp;".","")))</f>
        <v>7.6.6.0.11.</v>
      </c>
      <c r="B692" s="67"/>
      <c r="C692" s="67"/>
      <c r="D692" s="68" t="str">
        <f t="shared" ca="1" si="14"/>
        <v>SERVICOS TOPOGRAFICOS PARA PAVIMENTACAO, INCLUSIVE NOTA DE SERVICOS, ACOMPANHAMENTO E GREIDE REF 78472</v>
      </c>
      <c r="E692" s="69" t="s">
        <v>134</v>
      </c>
      <c r="F692" s="22">
        <v>2689.26</v>
      </c>
      <c r="G692" s="70"/>
      <c r="H692" s="71" t="s">
        <v>17</v>
      </c>
      <c r="I692" s="22"/>
      <c r="J692" s="23"/>
    </row>
    <row r="693" spans="1:10" x14ac:dyDescent="0.3">
      <c r="A693" s="52" t="str">
        <f ca="1">IF(OR($A693=0,$J693=""),"-",CONCATENATE(#REF!&amp;".",IF(AND(#REF!&gt;=2,$A693&gt;=2),#REF!&amp;".",""),IF(AND(#REF!&gt;=3,$A693&gt;=3),#REF!&amp;".",""),IF(AND(#REF!&gt;=4,$A693&gt;=4),#REF!&amp;".",""),IF($A693="S",#REF!&amp;".","")))</f>
        <v>7.7.</v>
      </c>
      <c r="B693" s="53"/>
      <c r="C693" s="54"/>
      <c r="D693" s="55" t="s">
        <v>36</v>
      </c>
      <c r="E693" s="56" t="s">
        <v>19</v>
      </c>
      <c r="F693" s="57">
        <v>0</v>
      </c>
      <c r="G693" s="58"/>
      <c r="H693" s="59"/>
      <c r="I693" s="57"/>
      <c r="J693" s="60"/>
    </row>
    <row r="694" spans="1:10" x14ac:dyDescent="0.3">
      <c r="A694" s="52" t="str">
        <f ca="1">IF(OR($A694=0,$J694=""),"-",CONCATENATE(#REF!&amp;".",IF(AND(#REF!&gt;=2,$A694&gt;=2),#REF!&amp;".",""),IF(AND(#REF!&gt;=3,$A694&gt;=3),#REF!&amp;".",""),IF(AND(#REF!&gt;=4,$A694&gt;=4),#REF!&amp;".",""),IF($A694="S",#REF!&amp;".","")))</f>
        <v>7.7.1.</v>
      </c>
      <c r="B694" s="53"/>
      <c r="C694" s="54"/>
      <c r="D694" s="55" t="s">
        <v>69</v>
      </c>
      <c r="E694" s="56" t="s">
        <v>19</v>
      </c>
      <c r="F694" s="57">
        <v>0</v>
      </c>
      <c r="G694" s="58"/>
      <c r="H694" s="59"/>
      <c r="I694" s="57"/>
      <c r="J694" s="60"/>
    </row>
    <row r="695" spans="1:10" ht="28.8" x14ac:dyDescent="0.3">
      <c r="A695" s="21" t="str">
        <f ca="1">IF(OR($A695=0,$J695=""),"-",CONCATENATE(#REF!&amp;".",IF(AND(#REF!&gt;=2,$A695&gt;=2),#REF!&amp;".",""),IF(AND(#REF!&gt;=3,$A695&gt;=3),#REF!&amp;".",""),IF(AND(#REF!&gt;=4,$A695&gt;=4),#REF!&amp;".",""),IF($A695="S",#REF!&amp;".","")))</f>
        <v>7.7.1.0.1.</v>
      </c>
      <c r="B695" s="67"/>
      <c r="C695" s="67"/>
      <c r="D695" s="68" t="s">
        <v>122</v>
      </c>
      <c r="E695" s="69" t="s">
        <v>143</v>
      </c>
      <c r="F695" s="22">
        <v>30.96</v>
      </c>
      <c r="G695" s="70"/>
      <c r="H695" s="71" t="s">
        <v>17</v>
      </c>
      <c r="I695" s="22"/>
      <c r="J695" s="23"/>
    </row>
    <row r="696" spans="1:10" ht="28.8" x14ac:dyDescent="0.3">
      <c r="A696" s="21" t="str">
        <f ca="1">IF(OR($A696=0,$J696=""),"-",CONCATENATE(#REF!&amp;".",IF(AND(#REF!&gt;=2,$A696&gt;=2),#REF!&amp;".",""),IF(AND(#REF!&gt;=3,$A696&gt;=3),#REF!&amp;".",""),IF(AND(#REF!&gt;=4,$A696&gt;=4),#REF!&amp;".",""),IF($A696="S",#REF!&amp;".","")))</f>
        <v>7.7.1.0.2.</v>
      </c>
      <c r="B696" s="67"/>
      <c r="C696" s="67"/>
      <c r="D696" s="68" t="s">
        <v>105</v>
      </c>
      <c r="E696" s="69" t="s">
        <v>143</v>
      </c>
      <c r="F696" s="22">
        <v>98</v>
      </c>
      <c r="G696" s="70"/>
      <c r="H696" s="71" t="s">
        <v>17</v>
      </c>
      <c r="I696" s="22"/>
      <c r="J696" s="23"/>
    </row>
    <row r="697" spans="1:10" ht="28.8" x14ac:dyDescent="0.3">
      <c r="A697" s="21" t="str">
        <f ca="1">IF(OR($A697=0,$J697=""),"-",CONCATENATE(#REF!&amp;".",IF(AND(#REF!&gt;=2,$A697&gt;=2),#REF!&amp;".",""),IF(AND(#REF!&gt;=3,$A697&gt;=3),#REF!&amp;".",""),IF(AND(#REF!&gt;=4,$A697&gt;=4),#REF!&amp;".",""),IF($A697="S",#REF!&amp;".","")))</f>
        <v>7.7.1.0.3.</v>
      </c>
      <c r="B697" s="67"/>
      <c r="C697" s="67"/>
      <c r="D697" s="68" t="s">
        <v>123</v>
      </c>
      <c r="E697" s="69" t="s">
        <v>143</v>
      </c>
      <c r="F697" s="22">
        <v>18.72</v>
      </c>
      <c r="G697" s="70"/>
      <c r="H697" s="71" t="s">
        <v>17</v>
      </c>
      <c r="I697" s="22"/>
      <c r="J697" s="23"/>
    </row>
    <row r="698" spans="1:10" ht="28.8" x14ac:dyDescent="0.3">
      <c r="A698" s="21" t="str">
        <f ca="1">IF(OR($A698=0,$J698=""),"-",CONCATENATE(#REF!&amp;".",IF(AND(#REF!&gt;=2,$A698&gt;=2),#REF!&amp;".",""),IF(AND(#REF!&gt;=3,$A698&gt;=3),#REF!&amp;".",""),IF(AND(#REF!&gt;=4,$A698&gt;=4),#REF!&amp;".",""),IF($A698="S",#REF!&amp;".","")))</f>
        <v>7.7.1.0.4.</v>
      </c>
      <c r="B698" s="67"/>
      <c r="C698" s="67"/>
      <c r="D698" s="68" t="s">
        <v>124</v>
      </c>
      <c r="E698" s="69" t="s">
        <v>144</v>
      </c>
      <c r="F698" s="22">
        <v>206</v>
      </c>
      <c r="G698" s="70"/>
      <c r="H698" s="71" t="s">
        <v>17</v>
      </c>
      <c r="I698" s="22"/>
      <c r="J698" s="23"/>
    </row>
    <row r="699" spans="1:10" x14ac:dyDescent="0.3">
      <c r="A699" s="52" t="str">
        <f ca="1">IF(OR($A699=0,$J699=""),"-",CONCATENATE(#REF!&amp;".",IF(AND(#REF!&gt;=2,$A699&gt;=2),#REF!&amp;".",""),IF(AND(#REF!&gt;=3,$A699&gt;=3),#REF!&amp;".",""),IF(AND(#REF!&gt;=4,$A699&gt;=4),#REF!&amp;".",""),IF($A699="S",#REF!&amp;".","")))</f>
        <v>7.7.2.</v>
      </c>
      <c r="B699" s="53"/>
      <c r="C699" s="54"/>
      <c r="D699" s="55" t="s">
        <v>95</v>
      </c>
      <c r="E699" s="56" t="s">
        <v>19</v>
      </c>
      <c r="F699" s="57">
        <v>0</v>
      </c>
      <c r="G699" s="58"/>
      <c r="H699" s="59"/>
      <c r="I699" s="57"/>
      <c r="J699" s="60"/>
    </row>
    <row r="700" spans="1:10" ht="28.8" x14ac:dyDescent="0.3">
      <c r="A700" s="21" t="str">
        <f ca="1">IF(OR($A700=0,$J700=""),"-",CONCATENATE(#REF!&amp;".",IF(AND(#REF!&gt;=2,$A700&gt;=2),#REF!&amp;".",""),IF(AND(#REF!&gt;=3,$A700&gt;=3),#REF!&amp;".",""),IF(AND(#REF!&gt;=4,$A700&gt;=4),#REF!&amp;".",""),IF($A700="S",#REF!&amp;".","")))</f>
        <v>7.7.2.0.1.</v>
      </c>
      <c r="B700" s="67"/>
      <c r="C700" s="67"/>
      <c r="D700" s="68" t="str">
        <f t="shared" ca="1" si="14"/>
        <v>FORNECIMENTO E IMPLANTAÇÃO DE SUPORTE METÁLICO GALVANIZADO PARA PLACA</v>
      </c>
      <c r="E700" s="69" t="s">
        <v>131</v>
      </c>
      <c r="F700" s="22">
        <v>33</v>
      </c>
      <c r="G700" s="70"/>
      <c r="H700" s="71" t="s">
        <v>17</v>
      </c>
      <c r="I700" s="22"/>
      <c r="J700" s="23"/>
    </row>
    <row r="701" spans="1:10" ht="28.8" x14ac:dyDescent="0.3">
      <c r="A701" s="21" t="str">
        <f ca="1">IF(OR($A701=0,$J701=""),"-",CONCATENATE(#REF!&amp;".",IF(AND(#REF!&gt;=2,$A701&gt;=2),#REF!&amp;".",""),IF(AND(#REF!&gt;=3,$A701&gt;=3),#REF!&amp;".",""),IF(AND(#REF!&gt;=4,$A701&gt;=4),#REF!&amp;".",""),IF($A701="S",#REF!&amp;".","")))</f>
        <v>7.7.2.0.2.</v>
      </c>
      <c r="B701" s="67"/>
      <c r="C701" s="67"/>
      <c r="D701" s="68" t="str">
        <f t="shared" ca="1" si="14"/>
        <v>CONFECÇÃO DE PLACA EM AÇO Nº 16 GALVANIZADO, COM PELÍCULA RETRORREFLETIVA TIPO I + III</v>
      </c>
      <c r="E701" s="69" t="s">
        <v>132</v>
      </c>
      <c r="F701" s="22">
        <v>8.8000000000000007</v>
      </c>
      <c r="G701" s="70"/>
      <c r="H701" s="71" t="s">
        <v>17</v>
      </c>
      <c r="I701" s="22"/>
      <c r="J701" s="23"/>
    </row>
    <row r="702" spans="1:10" x14ac:dyDescent="0.3">
      <c r="A702" s="52" t="str">
        <f ca="1">IF(OR($A702=0,$J702=""),"-",CONCATENATE(#REF!&amp;".",IF(AND(#REF!&gt;=2,$A702&gt;=2),#REF!&amp;".",""),IF(AND(#REF!&gt;=3,$A702&gt;=3),#REF!&amp;".",""),IF(AND(#REF!&gt;=4,$A702&gt;=4),#REF!&amp;".",""),IF($A702="S",#REF!&amp;".","")))</f>
        <v>7.8.</v>
      </c>
      <c r="B702" s="53"/>
      <c r="C702" s="54"/>
      <c r="D702" s="55" t="s">
        <v>39</v>
      </c>
      <c r="E702" s="56" t="s">
        <v>19</v>
      </c>
      <c r="F702" s="57">
        <v>0</v>
      </c>
      <c r="G702" s="58"/>
      <c r="H702" s="59"/>
      <c r="I702" s="57"/>
      <c r="J702" s="60"/>
    </row>
    <row r="703" spans="1:10" x14ac:dyDescent="0.3">
      <c r="A703" s="21" t="str">
        <f ca="1">IF(OR($A703=0,$J703=""),"-",CONCATENATE(#REF!&amp;".",IF(AND(#REF!&gt;=2,$A703&gt;=2),#REF!&amp;".",""),IF(AND(#REF!&gt;=3,$A703&gt;=3),#REF!&amp;".",""),IF(AND(#REF!&gt;=4,$A703&gt;=4),#REF!&amp;".",""),IF($A703="S",#REF!&amp;".","")))</f>
        <v>7.8.0.0.1.</v>
      </c>
      <c r="B703" s="67"/>
      <c r="C703" s="67"/>
      <c r="D703" s="68" t="str">
        <f t="shared" ca="1" si="14"/>
        <v>ENSAIO MARSHALL - MISTURA BETUMINOSA A QUENTE - (SINAPI 74022/4)</v>
      </c>
      <c r="E703" s="69" t="s">
        <v>145</v>
      </c>
      <c r="F703" s="22">
        <v>3</v>
      </c>
      <c r="G703" s="70"/>
      <c r="H703" s="71" t="s">
        <v>17</v>
      </c>
      <c r="I703" s="22"/>
      <c r="J703" s="23"/>
    </row>
    <row r="704" spans="1:10" x14ac:dyDescent="0.3">
      <c r="A704" s="21" t="str">
        <f ca="1">IF(OR($A704=0,$J704=""),"-",CONCATENATE(#REF!&amp;".",IF(AND(#REF!&gt;=2,$A704&gt;=2),#REF!&amp;".",""),IF(AND(#REF!&gt;=3,$A704&gt;=3),#REF!&amp;".",""),IF(AND(#REF!&gt;=4,$A704&gt;=4),#REF!&amp;".",""),IF($A704="S",#REF!&amp;".","")))</f>
        <v>7.8.0.0.2.</v>
      </c>
      <c r="B704" s="67"/>
      <c r="C704" s="67"/>
      <c r="D704" s="68" t="str">
        <f t="shared" ca="1" si="14"/>
        <v>ENSAIO DE COMPACTAÇÃO - GRANULOMETRIA - SOLOS (SINAPI 74022/10)</v>
      </c>
      <c r="E704" s="69" t="s">
        <v>145</v>
      </c>
      <c r="F704" s="22">
        <v>6</v>
      </c>
      <c r="G704" s="70"/>
      <c r="H704" s="71" t="s">
        <v>17</v>
      </c>
      <c r="I704" s="22"/>
      <c r="J704" s="23"/>
    </row>
    <row r="705" spans="1:10" x14ac:dyDescent="0.3">
      <c r="A705" s="52" t="str">
        <f ca="1">IF(OR($A705=0,$J705=""),"-",CONCATENATE(#REF!&amp;".",IF(AND(#REF!&gt;=2,$A705&gt;=2),#REF!&amp;".",""),IF(AND(#REF!&gt;=3,$A705&gt;=3),#REF!&amp;".",""),IF(AND(#REF!&gt;=4,$A705&gt;=4),#REF!&amp;".",""),IF($A705="S",#REF!&amp;".","")))</f>
        <v>7.9.</v>
      </c>
      <c r="B705" s="53"/>
      <c r="C705" s="54"/>
      <c r="D705" s="55" t="s">
        <v>40</v>
      </c>
      <c r="E705" s="56" t="s">
        <v>19</v>
      </c>
      <c r="F705" s="57">
        <v>0</v>
      </c>
      <c r="G705" s="58"/>
      <c r="H705" s="59"/>
      <c r="I705" s="57"/>
      <c r="J705" s="60"/>
    </row>
    <row r="706" spans="1:10" x14ac:dyDescent="0.3">
      <c r="A706" s="21" t="str">
        <f ca="1">IF(OR($A706=0,$J706=""),"-",CONCATENATE(#REF!&amp;".",IF(AND(#REF!&gt;=2,$A706&gt;=2),#REF!&amp;".",""),IF(AND(#REF!&gt;=3,$A706&gt;=3),#REF!&amp;".",""),IF(AND(#REF!&gt;=4,$A706&gt;=4),#REF!&amp;".",""),IF($A706="S",#REF!&amp;".","")))</f>
        <v>7.9.0.0.1.</v>
      </c>
      <c r="B706" s="67"/>
      <c r="C706" s="67"/>
      <c r="D706" s="68" t="str">
        <f t="shared" ca="1" si="14"/>
        <v>LIMPEZA FINAL DE OBRA</v>
      </c>
      <c r="E706" s="69" t="s">
        <v>132</v>
      </c>
      <c r="F706" s="22">
        <v>4098.2299999999996</v>
      </c>
      <c r="G706" s="70"/>
      <c r="H706" s="71" t="s">
        <v>17</v>
      </c>
      <c r="I706" s="22"/>
      <c r="J706" s="23"/>
    </row>
    <row r="707" spans="1:10" x14ac:dyDescent="0.3">
      <c r="A707" s="29"/>
      <c r="B707" s="31"/>
      <c r="C707" s="31"/>
      <c r="D707" s="75"/>
      <c r="E707" s="31"/>
      <c r="F707" s="31"/>
      <c r="G707" s="31"/>
      <c r="H707" s="31"/>
      <c r="I707" s="31"/>
      <c r="J707" s="30"/>
    </row>
    <row r="709" spans="1:10" x14ac:dyDescent="0.3">
      <c r="A709" s="32"/>
      <c r="B709" s="32"/>
      <c r="C709" s="32"/>
      <c r="E709" s="33"/>
      <c r="F709" s="33"/>
      <c r="G709" s="33"/>
      <c r="H709" s="33"/>
      <c r="I709" s="34"/>
    </row>
    <row r="710" spans="1:10" x14ac:dyDescent="0.3">
      <c r="A710" s="35" t="s">
        <v>125</v>
      </c>
      <c r="E710" s="36" t="s">
        <v>126</v>
      </c>
      <c r="F710" s="36"/>
      <c r="G710" s="36"/>
      <c r="H710" s="36"/>
    </row>
    <row r="711" spans="1:10" x14ac:dyDescent="0.3">
      <c r="E711" s="37" t="s">
        <v>127</v>
      </c>
      <c r="F711" s="38"/>
      <c r="H711" s="39"/>
    </row>
    <row r="712" spans="1:10" x14ac:dyDescent="0.3">
      <c r="A712" s="40"/>
      <c r="B712" s="40"/>
      <c r="C712" s="40"/>
      <c r="E712" s="37" t="s">
        <v>128</v>
      </c>
      <c r="F712" s="38"/>
      <c r="G712" s="39"/>
      <c r="H712" s="39"/>
    </row>
    <row r="713" spans="1:10" x14ac:dyDescent="0.3">
      <c r="A713" s="41" t="s">
        <v>129</v>
      </c>
      <c r="B713" s="42"/>
      <c r="C713" s="42"/>
      <c r="E713" s="37" t="s">
        <v>130</v>
      </c>
      <c r="F713" s="38"/>
      <c r="G713" s="39"/>
      <c r="H713" s="39"/>
    </row>
  </sheetData>
  <autoFilter ref="A10:J706" xr:uid="{09774264-ADA7-4E56-A8DE-1785FF141F19}"/>
  <mergeCells count="11">
    <mergeCell ref="A709:C709"/>
    <mergeCell ref="A712:C712"/>
    <mergeCell ref="A8:B8"/>
    <mergeCell ref="E8:G8"/>
    <mergeCell ref="A11:D11"/>
    <mergeCell ref="A4:B4"/>
    <mergeCell ref="E4:J4"/>
    <mergeCell ref="A5:B5"/>
    <mergeCell ref="E5:J5"/>
    <mergeCell ref="A7:B7"/>
    <mergeCell ref="E7:G7"/>
  </mergeCells>
  <dataValidations count="5">
    <dataValidation allowBlank="1" showInputMessage="1" showErrorMessage="1" prompt="Para Orçamento Proposto, o Preço Unitário é resultado do produto do Custo Unitário pelo BDI._x000a_Para Orçamento Licitado, deve ser preenchido na Coluna AL." sqref="I65535 I131071 I196607 I262143 I327679 I393215 I458751 I524287 I589823 I655359 I720895 I786431 I851967 I917503 I983039 I12:I706 I65537:I66231 I131073:I131767 I196609:I197303 I262145:I262839 I327681:I328375 I393217:I393911 I458753:I459447 I524289:I524983 I589825:I590519 I655361:I656055 I720897:I721591 I786433:I787127 I851969:I852663 I917505:I918199 I983041:I983735" xr:uid="{CDFD2836-55E5-4B7B-8EA7-DBACF6805EC2}"/>
    <dataValidation allowBlank="1" showInputMessage="1" showErrorMessage="1" prompt="A entrada de quantidades é feita na coluna AJ se acompanhamento por BM, ou na aba &quot;Memória de Cálculo/PLQ&quot; se acompanhamento por PLE." sqref="F65535 F131071 F196607 F262143 F327679 F393215 F458751 F524287 F589823 F655359 F720895 F786431 F851967 F917503 F983039 F12:F706 F65537:F66231 F131073:F131767 F196609:F197303 F262145:F262839 F327681:F328375 F393217:F393911 F458753:F459447 F524289:F524983 F589825:F590519 F655361:F656055 F720897:F721591 F786433:F787127 F851969:F852663 F917505:F918199 F983041:F983735" xr:uid="{C2352A33-CCFE-4EC3-8258-F549E23600CC}"/>
    <dataValidation type="list" errorStyle="warning" allowBlank="1" showErrorMessage="1" errorTitle="Aviso BDI" error="Selecione um dos 3 BDI da lista._x000a__x000a_Caso tenha mais de 3 BDI nesta Planilha Orçamentária digite apenas valor percentual." sqref="H65535 H131071 H196607 H262143 H327679 H393215 H458751 H524287 H589823 H655359 H720895 H786431 H851967 H917503 H983039 H12:H706 H65537:H66231 H131073:H131767 H196609:H197303 H262145:H262839 H327681:H328375 H393217:H393911 H458753:H459447 H524289:H524983 H589825:H590519 H655361:H656055 H720897:H721591 H786433:H787127 H851969:H852663 H917505:H918199 H983041:H983735" xr:uid="{3B859103-9904-48FB-A32E-A856F04DD27B}">
      <mc:AlternateContent xmlns:x12ac="http://schemas.microsoft.com/office/spreadsheetml/2011/1/ac" xmlns:mc="http://schemas.openxmlformats.org/markup-compatibility/2006">
        <mc:Choice Requires="x12ac">
          <x12ac:list>BDI 1,BDI 2,BDI 3,"0,00%"</x12ac:list>
        </mc:Choice>
        <mc:Fallback>
          <formula1>"BDI 1,BDI 2,BDI 3,0,00%"</formula1>
        </mc:Fallback>
      </mc:AlternateContent>
      <formula2>0</formula2>
    </dataValidation>
    <dataValidation type="list" allowBlank="1" sqref="B65535 B131071 B196607 B262143 B327679 B393215 B458751 B524287 B589823 B655359 B720895 B786431 B851967 B917503 B983039 B12:B706 B65537:B66231 B131073:B131767 B196609:B197303 B262145:B262839 B327681:B328375 B393217:B393911 B458753:B459447 B524289:B524983 B589825:B590519 B655361:B656055 B720897:B721591 B786433:B787127 B851969:B852663 B917505:B918199 B983041:B983735" xr:uid="{AF10C32E-DD00-4A59-BFA9-23EDCBB18376}">
      <formula1>"SINAPI,SINAPI-I,SICRO,Composição,Cotação"</formula1>
      <formula2>0</formula2>
    </dataValidation>
    <dataValidation type="decimal" operator="greaterThan" allowBlank="1" showErrorMessage="1" error="Apenas números decimais maiores que zero." sqref="G65535 G131071 G196607 G262143 G327679 G393215 G458751 G524287 G589823 G655359 G720895 G786431 G851967 G917503 G983039 G12:G706 G65537:G66231 G131073:G131767 G196609:G197303 G262145:G262839 G327681:G328375 G393217:G393911 G458753:G459447 G524289:G524983 G589825:G590519 G655361:G656055 G720897:G721591 G786433:G787127 G851969:G852663 G917505:G918199 G983041:G983735" xr:uid="{9ACE9DA7-62FC-446E-8BB9-E03399F16D61}">
      <formula1>0</formula1>
      <formula2>0</formula2>
    </dataValidation>
  </dataValidations>
  <pageMargins left="0.23622047244094491" right="0.23622047244094491" top="0.74803149606299213" bottom="0.74803149606299213" header="0.31496062992125984" footer="0.31496062992125984"/>
  <pageSetup paperSize="9" scale="52" fitToHeight="0" orientation="portrait" r:id="rId1"/>
  <headerFooter>
    <oddFooter>&amp;R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657C8-58DA-4D6D-B86B-57C3E33DDB8C}">
  <sheetPr>
    <pageSetUpPr fitToPage="1"/>
  </sheetPr>
  <dimension ref="B1:K83"/>
  <sheetViews>
    <sheetView topLeftCell="A34" workbookViewId="0">
      <selection activeCell="B40" sqref="B40:K47"/>
    </sheetView>
  </sheetViews>
  <sheetFormatPr defaultRowHeight="14.4" x14ac:dyDescent="0.3"/>
  <cols>
    <col min="1" max="1" width="3.6640625" customWidth="1"/>
    <col min="2" max="7" width="10.6640625" style="76" customWidth="1"/>
    <col min="8" max="8" width="12.88671875" style="76" customWidth="1"/>
    <col min="9" max="11" width="10.6640625" style="76" customWidth="1"/>
    <col min="242" max="248" width="0" hidden="1" customWidth="1"/>
    <col min="249" max="249" width="10.6640625" customWidth="1"/>
    <col min="250" max="250" width="3.6640625" customWidth="1"/>
    <col min="251" max="256" width="10.6640625" customWidth="1"/>
    <col min="257" max="257" width="12.88671875" customWidth="1"/>
    <col min="258" max="260" width="10.6640625" customWidth="1"/>
    <col min="498" max="504" width="0" hidden="1" customWidth="1"/>
    <col min="505" max="505" width="10.6640625" customWidth="1"/>
    <col min="506" max="506" width="3.6640625" customWidth="1"/>
    <col min="507" max="512" width="10.6640625" customWidth="1"/>
    <col min="513" max="513" width="12.88671875" customWidth="1"/>
    <col min="514" max="516" width="10.6640625" customWidth="1"/>
    <col min="754" max="760" width="0" hidden="1" customWidth="1"/>
    <col min="761" max="761" width="10.6640625" customWidth="1"/>
    <col min="762" max="762" width="3.6640625" customWidth="1"/>
    <col min="763" max="768" width="10.6640625" customWidth="1"/>
    <col min="769" max="769" width="12.88671875" customWidth="1"/>
    <col min="770" max="772" width="10.6640625" customWidth="1"/>
    <col min="1010" max="1016" width="0" hidden="1" customWidth="1"/>
    <col min="1017" max="1017" width="10.6640625" customWidth="1"/>
    <col min="1018" max="1018" width="3.6640625" customWidth="1"/>
    <col min="1019" max="1024" width="10.6640625" customWidth="1"/>
    <col min="1025" max="1025" width="12.88671875" customWidth="1"/>
    <col min="1026" max="1028" width="10.6640625" customWidth="1"/>
    <col min="1266" max="1272" width="0" hidden="1" customWidth="1"/>
    <col min="1273" max="1273" width="10.6640625" customWidth="1"/>
    <col min="1274" max="1274" width="3.6640625" customWidth="1"/>
    <col min="1275" max="1280" width="10.6640625" customWidth="1"/>
    <col min="1281" max="1281" width="12.88671875" customWidth="1"/>
    <col min="1282" max="1284" width="10.6640625" customWidth="1"/>
    <col min="1522" max="1528" width="0" hidden="1" customWidth="1"/>
    <col min="1529" max="1529" width="10.6640625" customWidth="1"/>
    <col min="1530" max="1530" width="3.6640625" customWidth="1"/>
    <col min="1531" max="1536" width="10.6640625" customWidth="1"/>
    <col min="1537" max="1537" width="12.88671875" customWidth="1"/>
    <col min="1538" max="1540" width="10.6640625" customWidth="1"/>
    <col min="1778" max="1784" width="0" hidden="1" customWidth="1"/>
    <col min="1785" max="1785" width="10.6640625" customWidth="1"/>
    <col min="1786" max="1786" width="3.6640625" customWidth="1"/>
    <col min="1787" max="1792" width="10.6640625" customWidth="1"/>
    <col min="1793" max="1793" width="12.88671875" customWidth="1"/>
    <col min="1794" max="1796" width="10.6640625" customWidth="1"/>
    <col min="2034" max="2040" width="0" hidden="1" customWidth="1"/>
    <col min="2041" max="2041" width="10.6640625" customWidth="1"/>
    <col min="2042" max="2042" width="3.6640625" customWidth="1"/>
    <col min="2043" max="2048" width="10.6640625" customWidth="1"/>
    <col min="2049" max="2049" width="12.88671875" customWidth="1"/>
    <col min="2050" max="2052" width="10.6640625" customWidth="1"/>
    <col min="2290" max="2296" width="0" hidden="1" customWidth="1"/>
    <col min="2297" max="2297" width="10.6640625" customWidth="1"/>
    <col min="2298" max="2298" width="3.6640625" customWidth="1"/>
    <col min="2299" max="2304" width="10.6640625" customWidth="1"/>
    <col min="2305" max="2305" width="12.88671875" customWidth="1"/>
    <col min="2306" max="2308" width="10.6640625" customWidth="1"/>
    <col min="2546" max="2552" width="0" hidden="1" customWidth="1"/>
    <col min="2553" max="2553" width="10.6640625" customWidth="1"/>
    <col min="2554" max="2554" width="3.6640625" customWidth="1"/>
    <col min="2555" max="2560" width="10.6640625" customWidth="1"/>
    <col min="2561" max="2561" width="12.88671875" customWidth="1"/>
    <col min="2562" max="2564" width="10.6640625" customWidth="1"/>
    <col min="2802" max="2808" width="0" hidden="1" customWidth="1"/>
    <col min="2809" max="2809" width="10.6640625" customWidth="1"/>
    <col min="2810" max="2810" width="3.6640625" customWidth="1"/>
    <col min="2811" max="2816" width="10.6640625" customWidth="1"/>
    <col min="2817" max="2817" width="12.88671875" customWidth="1"/>
    <col min="2818" max="2820" width="10.6640625" customWidth="1"/>
    <col min="3058" max="3064" width="0" hidden="1" customWidth="1"/>
    <col min="3065" max="3065" width="10.6640625" customWidth="1"/>
    <col min="3066" max="3066" width="3.6640625" customWidth="1"/>
    <col min="3067" max="3072" width="10.6640625" customWidth="1"/>
    <col min="3073" max="3073" width="12.88671875" customWidth="1"/>
    <col min="3074" max="3076" width="10.6640625" customWidth="1"/>
    <col min="3314" max="3320" width="0" hidden="1" customWidth="1"/>
    <col min="3321" max="3321" width="10.6640625" customWidth="1"/>
    <col min="3322" max="3322" width="3.6640625" customWidth="1"/>
    <col min="3323" max="3328" width="10.6640625" customWidth="1"/>
    <col min="3329" max="3329" width="12.88671875" customWidth="1"/>
    <col min="3330" max="3332" width="10.6640625" customWidth="1"/>
    <col min="3570" max="3576" width="0" hidden="1" customWidth="1"/>
    <col min="3577" max="3577" width="10.6640625" customWidth="1"/>
    <col min="3578" max="3578" width="3.6640625" customWidth="1"/>
    <col min="3579" max="3584" width="10.6640625" customWidth="1"/>
    <col min="3585" max="3585" width="12.88671875" customWidth="1"/>
    <col min="3586" max="3588" width="10.6640625" customWidth="1"/>
    <col min="3826" max="3832" width="0" hidden="1" customWidth="1"/>
    <col min="3833" max="3833" width="10.6640625" customWidth="1"/>
    <col min="3834" max="3834" width="3.6640625" customWidth="1"/>
    <col min="3835" max="3840" width="10.6640625" customWidth="1"/>
    <col min="3841" max="3841" width="12.88671875" customWidth="1"/>
    <col min="3842" max="3844" width="10.6640625" customWidth="1"/>
    <col min="4082" max="4088" width="0" hidden="1" customWidth="1"/>
    <col min="4089" max="4089" width="10.6640625" customWidth="1"/>
    <col min="4090" max="4090" width="3.6640625" customWidth="1"/>
    <col min="4091" max="4096" width="10.6640625" customWidth="1"/>
    <col min="4097" max="4097" width="12.88671875" customWidth="1"/>
    <col min="4098" max="4100" width="10.6640625" customWidth="1"/>
    <col min="4338" max="4344" width="0" hidden="1" customWidth="1"/>
    <col min="4345" max="4345" width="10.6640625" customWidth="1"/>
    <col min="4346" max="4346" width="3.6640625" customWidth="1"/>
    <col min="4347" max="4352" width="10.6640625" customWidth="1"/>
    <col min="4353" max="4353" width="12.88671875" customWidth="1"/>
    <col min="4354" max="4356" width="10.6640625" customWidth="1"/>
    <col min="4594" max="4600" width="0" hidden="1" customWidth="1"/>
    <col min="4601" max="4601" width="10.6640625" customWidth="1"/>
    <col min="4602" max="4602" width="3.6640625" customWidth="1"/>
    <col min="4603" max="4608" width="10.6640625" customWidth="1"/>
    <col min="4609" max="4609" width="12.88671875" customWidth="1"/>
    <col min="4610" max="4612" width="10.6640625" customWidth="1"/>
    <col min="4850" max="4856" width="0" hidden="1" customWidth="1"/>
    <col min="4857" max="4857" width="10.6640625" customWidth="1"/>
    <col min="4858" max="4858" width="3.6640625" customWidth="1"/>
    <col min="4859" max="4864" width="10.6640625" customWidth="1"/>
    <col min="4865" max="4865" width="12.88671875" customWidth="1"/>
    <col min="4866" max="4868" width="10.6640625" customWidth="1"/>
    <col min="5106" max="5112" width="0" hidden="1" customWidth="1"/>
    <col min="5113" max="5113" width="10.6640625" customWidth="1"/>
    <col min="5114" max="5114" width="3.6640625" customWidth="1"/>
    <col min="5115" max="5120" width="10.6640625" customWidth="1"/>
    <col min="5121" max="5121" width="12.88671875" customWidth="1"/>
    <col min="5122" max="5124" width="10.6640625" customWidth="1"/>
    <col min="5362" max="5368" width="0" hidden="1" customWidth="1"/>
    <col min="5369" max="5369" width="10.6640625" customWidth="1"/>
    <col min="5370" max="5370" width="3.6640625" customWidth="1"/>
    <col min="5371" max="5376" width="10.6640625" customWidth="1"/>
    <col min="5377" max="5377" width="12.88671875" customWidth="1"/>
    <col min="5378" max="5380" width="10.6640625" customWidth="1"/>
    <col min="5618" max="5624" width="0" hidden="1" customWidth="1"/>
    <col min="5625" max="5625" width="10.6640625" customWidth="1"/>
    <col min="5626" max="5626" width="3.6640625" customWidth="1"/>
    <col min="5627" max="5632" width="10.6640625" customWidth="1"/>
    <col min="5633" max="5633" width="12.88671875" customWidth="1"/>
    <col min="5634" max="5636" width="10.6640625" customWidth="1"/>
    <col min="5874" max="5880" width="0" hidden="1" customWidth="1"/>
    <col min="5881" max="5881" width="10.6640625" customWidth="1"/>
    <col min="5882" max="5882" width="3.6640625" customWidth="1"/>
    <col min="5883" max="5888" width="10.6640625" customWidth="1"/>
    <col min="5889" max="5889" width="12.88671875" customWidth="1"/>
    <col min="5890" max="5892" width="10.6640625" customWidth="1"/>
    <col min="6130" max="6136" width="0" hidden="1" customWidth="1"/>
    <col min="6137" max="6137" width="10.6640625" customWidth="1"/>
    <col min="6138" max="6138" width="3.6640625" customWidth="1"/>
    <col min="6139" max="6144" width="10.6640625" customWidth="1"/>
    <col min="6145" max="6145" width="12.88671875" customWidth="1"/>
    <col min="6146" max="6148" width="10.6640625" customWidth="1"/>
    <col min="6386" max="6392" width="0" hidden="1" customWidth="1"/>
    <col min="6393" max="6393" width="10.6640625" customWidth="1"/>
    <col min="6394" max="6394" width="3.6640625" customWidth="1"/>
    <col min="6395" max="6400" width="10.6640625" customWidth="1"/>
    <col min="6401" max="6401" width="12.88671875" customWidth="1"/>
    <col min="6402" max="6404" width="10.6640625" customWidth="1"/>
    <col min="6642" max="6648" width="0" hidden="1" customWidth="1"/>
    <col min="6649" max="6649" width="10.6640625" customWidth="1"/>
    <col min="6650" max="6650" width="3.6640625" customWidth="1"/>
    <col min="6651" max="6656" width="10.6640625" customWidth="1"/>
    <col min="6657" max="6657" width="12.88671875" customWidth="1"/>
    <col min="6658" max="6660" width="10.6640625" customWidth="1"/>
    <col min="6898" max="6904" width="0" hidden="1" customWidth="1"/>
    <col min="6905" max="6905" width="10.6640625" customWidth="1"/>
    <col min="6906" max="6906" width="3.6640625" customWidth="1"/>
    <col min="6907" max="6912" width="10.6640625" customWidth="1"/>
    <col min="6913" max="6913" width="12.88671875" customWidth="1"/>
    <col min="6914" max="6916" width="10.6640625" customWidth="1"/>
    <col min="7154" max="7160" width="0" hidden="1" customWidth="1"/>
    <col min="7161" max="7161" width="10.6640625" customWidth="1"/>
    <col min="7162" max="7162" width="3.6640625" customWidth="1"/>
    <col min="7163" max="7168" width="10.6640625" customWidth="1"/>
    <col min="7169" max="7169" width="12.88671875" customWidth="1"/>
    <col min="7170" max="7172" width="10.6640625" customWidth="1"/>
    <col min="7410" max="7416" width="0" hidden="1" customWidth="1"/>
    <col min="7417" max="7417" width="10.6640625" customWidth="1"/>
    <col min="7418" max="7418" width="3.6640625" customWidth="1"/>
    <col min="7419" max="7424" width="10.6640625" customWidth="1"/>
    <col min="7425" max="7425" width="12.88671875" customWidth="1"/>
    <col min="7426" max="7428" width="10.6640625" customWidth="1"/>
    <col min="7666" max="7672" width="0" hidden="1" customWidth="1"/>
    <col min="7673" max="7673" width="10.6640625" customWidth="1"/>
    <col min="7674" max="7674" width="3.6640625" customWidth="1"/>
    <col min="7675" max="7680" width="10.6640625" customWidth="1"/>
    <col min="7681" max="7681" width="12.88671875" customWidth="1"/>
    <col min="7682" max="7684" width="10.6640625" customWidth="1"/>
    <col min="7922" max="7928" width="0" hidden="1" customWidth="1"/>
    <col min="7929" max="7929" width="10.6640625" customWidth="1"/>
    <col min="7930" max="7930" width="3.6640625" customWidth="1"/>
    <col min="7931" max="7936" width="10.6640625" customWidth="1"/>
    <col min="7937" max="7937" width="12.88671875" customWidth="1"/>
    <col min="7938" max="7940" width="10.6640625" customWidth="1"/>
    <col min="8178" max="8184" width="0" hidden="1" customWidth="1"/>
    <col min="8185" max="8185" width="10.6640625" customWidth="1"/>
    <col min="8186" max="8186" width="3.6640625" customWidth="1"/>
    <col min="8187" max="8192" width="10.6640625" customWidth="1"/>
    <col min="8193" max="8193" width="12.88671875" customWidth="1"/>
    <col min="8194" max="8196" width="10.6640625" customWidth="1"/>
    <col min="8434" max="8440" width="0" hidden="1" customWidth="1"/>
    <col min="8441" max="8441" width="10.6640625" customWidth="1"/>
    <col min="8442" max="8442" width="3.6640625" customWidth="1"/>
    <col min="8443" max="8448" width="10.6640625" customWidth="1"/>
    <col min="8449" max="8449" width="12.88671875" customWidth="1"/>
    <col min="8450" max="8452" width="10.6640625" customWidth="1"/>
    <col min="8690" max="8696" width="0" hidden="1" customWidth="1"/>
    <col min="8697" max="8697" width="10.6640625" customWidth="1"/>
    <col min="8698" max="8698" width="3.6640625" customWidth="1"/>
    <col min="8699" max="8704" width="10.6640625" customWidth="1"/>
    <col min="8705" max="8705" width="12.88671875" customWidth="1"/>
    <col min="8706" max="8708" width="10.6640625" customWidth="1"/>
    <col min="8946" max="8952" width="0" hidden="1" customWidth="1"/>
    <col min="8953" max="8953" width="10.6640625" customWidth="1"/>
    <col min="8954" max="8954" width="3.6640625" customWidth="1"/>
    <col min="8955" max="8960" width="10.6640625" customWidth="1"/>
    <col min="8961" max="8961" width="12.88671875" customWidth="1"/>
    <col min="8962" max="8964" width="10.6640625" customWidth="1"/>
    <col min="9202" max="9208" width="0" hidden="1" customWidth="1"/>
    <col min="9209" max="9209" width="10.6640625" customWidth="1"/>
    <col min="9210" max="9210" width="3.6640625" customWidth="1"/>
    <col min="9211" max="9216" width="10.6640625" customWidth="1"/>
    <col min="9217" max="9217" width="12.88671875" customWidth="1"/>
    <col min="9218" max="9220" width="10.6640625" customWidth="1"/>
    <col min="9458" max="9464" width="0" hidden="1" customWidth="1"/>
    <col min="9465" max="9465" width="10.6640625" customWidth="1"/>
    <col min="9466" max="9466" width="3.6640625" customWidth="1"/>
    <col min="9467" max="9472" width="10.6640625" customWidth="1"/>
    <col min="9473" max="9473" width="12.88671875" customWidth="1"/>
    <col min="9474" max="9476" width="10.6640625" customWidth="1"/>
    <col min="9714" max="9720" width="0" hidden="1" customWidth="1"/>
    <col min="9721" max="9721" width="10.6640625" customWidth="1"/>
    <col min="9722" max="9722" width="3.6640625" customWidth="1"/>
    <col min="9723" max="9728" width="10.6640625" customWidth="1"/>
    <col min="9729" max="9729" width="12.88671875" customWidth="1"/>
    <col min="9730" max="9732" width="10.6640625" customWidth="1"/>
    <col min="9970" max="9976" width="0" hidden="1" customWidth="1"/>
    <col min="9977" max="9977" width="10.6640625" customWidth="1"/>
    <col min="9978" max="9978" width="3.6640625" customWidth="1"/>
    <col min="9979" max="9984" width="10.6640625" customWidth="1"/>
    <col min="9985" max="9985" width="12.88671875" customWidth="1"/>
    <col min="9986" max="9988" width="10.6640625" customWidth="1"/>
    <col min="10226" max="10232" width="0" hidden="1" customWidth="1"/>
    <col min="10233" max="10233" width="10.6640625" customWidth="1"/>
    <col min="10234" max="10234" width="3.6640625" customWidth="1"/>
    <col min="10235" max="10240" width="10.6640625" customWidth="1"/>
    <col min="10241" max="10241" width="12.88671875" customWidth="1"/>
    <col min="10242" max="10244" width="10.6640625" customWidth="1"/>
    <col min="10482" max="10488" width="0" hidden="1" customWidth="1"/>
    <col min="10489" max="10489" width="10.6640625" customWidth="1"/>
    <col min="10490" max="10490" width="3.6640625" customWidth="1"/>
    <col min="10491" max="10496" width="10.6640625" customWidth="1"/>
    <col min="10497" max="10497" width="12.88671875" customWidth="1"/>
    <col min="10498" max="10500" width="10.6640625" customWidth="1"/>
    <col min="10738" max="10744" width="0" hidden="1" customWidth="1"/>
    <col min="10745" max="10745" width="10.6640625" customWidth="1"/>
    <col min="10746" max="10746" width="3.6640625" customWidth="1"/>
    <col min="10747" max="10752" width="10.6640625" customWidth="1"/>
    <col min="10753" max="10753" width="12.88671875" customWidth="1"/>
    <col min="10754" max="10756" width="10.6640625" customWidth="1"/>
    <col min="10994" max="11000" width="0" hidden="1" customWidth="1"/>
    <col min="11001" max="11001" width="10.6640625" customWidth="1"/>
    <col min="11002" max="11002" width="3.6640625" customWidth="1"/>
    <col min="11003" max="11008" width="10.6640625" customWidth="1"/>
    <col min="11009" max="11009" width="12.88671875" customWidth="1"/>
    <col min="11010" max="11012" width="10.6640625" customWidth="1"/>
    <col min="11250" max="11256" width="0" hidden="1" customWidth="1"/>
    <col min="11257" max="11257" width="10.6640625" customWidth="1"/>
    <col min="11258" max="11258" width="3.6640625" customWidth="1"/>
    <col min="11259" max="11264" width="10.6640625" customWidth="1"/>
    <col min="11265" max="11265" width="12.88671875" customWidth="1"/>
    <col min="11266" max="11268" width="10.6640625" customWidth="1"/>
    <col min="11506" max="11512" width="0" hidden="1" customWidth="1"/>
    <col min="11513" max="11513" width="10.6640625" customWidth="1"/>
    <col min="11514" max="11514" width="3.6640625" customWidth="1"/>
    <col min="11515" max="11520" width="10.6640625" customWidth="1"/>
    <col min="11521" max="11521" width="12.88671875" customWidth="1"/>
    <col min="11522" max="11524" width="10.6640625" customWidth="1"/>
    <col min="11762" max="11768" width="0" hidden="1" customWidth="1"/>
    <col min="11769" max="11769" width="10.6640625" customWidth="1"/>
    <col min="11770" max="11770" width="3.6640625" customWidth="1"/>
    <col min="11771" max="11776" width="10.6640625" customWidth="1"/>
    <col min="11777" max="11777" width="12.88671875" customWidth="1"/>
    <col min="11778" max="11780" width="10.6640625" customWidth="1"/>
    <col min="12018" max="12024" width="0" hidden="1" customWidth="1"/>
    <col min="12025" max="12025" width="10.6640625" customWidth="1"/>
    <col min="12026" max="12026" width="3.6640625" customWidth="1"/>
    <col min="12027" max="12032" width="10.6640625" customWidth="1"/>
    <col min="12033" max="12033" width="12.88671875" customWidth="1"/>
    <col min="12034" max="12036" width="10.6640625" customWidth="1"/>
    <col min="12274" max="12280" width="0" hidden="1" customWidth="1"/>
    <col min="12281" max="12281" width="10.6640625" customWidth="1"/>
    <col min="12282" max="12282" width="3.6640625" customWidth="1"/>
    <col min="12283" max="12288" width="10.6640625" customWidth="1"/>
    <col min="12289" max="12289" width="12.88671875" customWidth="1"/>
    <col min="12290" max="12292" width="10.6640625" customWidth="1"/>
    <col min="12530" max="12536" width="0" hidden="1" customWidth="1"/>
    <col min="12537" max="12537" width="10.6640625" customWidth="1"/>
    <col min="12538" max="12538" width="3.6640625" customWidth="1"/>
    <col min="12539" max="12544" width="10.6640625" customWidth="1"/>
    <col min="12545" max="12545" width="12.88671875" customWidth="1"/>
    <col min="12546" max="12548" width="10.6640625" customWidth="1"/>
    <col min="12786" max="12792" width="0" hidden="1" customWidth="1"/>
    <col min="12793" max="12793" width="10.6640625" customWidth="1"/>
    <col min="12794" max="12794" width="3.6640625" customWidth="1"/>
    <col min="12795" max="12800" width="10.6640625" customWidth="1"/>
    <col min="12801" max="12801" width="12.88671875" customWidth="1"/>
    <col min="12802" max="12804" width="10.6640625" customWidth="1"/>
    <col min="13042" max="13048" width="0" hidden="1" customWidth="1"/>
    <col min="13049" max="13049" width="10.6640625" customWidth="1"/>
    <col min="13050" max="13050" width="3.6640625" customWidth="1"/>
    <col min="13051" max="13056" width="10.6640625" customWidth="1"/>
    <col min="13057" max="13057" width="12.88671875" customWidth="1"/>
    <col min="13058" max="13060" width="10.6640625" customWidth="1"/>
    <col min="13298" max="13304" width="0" hidden="1" customWidth="1"/>
    <col min="13305" max="13305" width="10.6640625" customWidth="1"/>
    <col min="13306" max="13306" width="3.6640625" customWidth="1"/>
    <col min="13307" max="13312" width="10.6640625" customWidth="1"/>
    <col min="13313" max="13313" width="12.88671875" customWidth="1"/>
    <col min="13314" max="13316" width="10.6640625" customWidth="1"/>
    <col min="13554" max="13560" width="0" hidden="1" customWidth="1"/>
    <col min="13561" max="13561" width="10.6640625" customWidth="1"/>
    <col min="13562" max="13562" width="3.6640625" customWidth="1"/>
    <col min="13563" max="13568" width="10.6640625" customWidth="1"/>
    <col min="13569" max="13569" width="12.88671875" customWidth="1"/>
    <col min="13570" max="13572" width="10.6640625" customWidth="1"/>
    <col min="13810" max="13816" width="0" hidden="1" customWidth="1"/>
    <col min="13817" max="13817" width="10.6640625" customWidth="1"/>
    <col min="13818" max="13818" width="3.6640625" customWidth="1"/>
    <col min="13819" max="13824" width="10.6640625" customWidth="1"/>
    <col min="13825" max="13825" width="12.88671875" customWidth="1"/>
    <col min="13826" max="13828" width="10.6640625" customWidth="1"/>
    <col min="14066" max="14072" width="0" hidden="1" customWidth="1"/>
    <col min="14073" max="14073" width="10.6640625" customWidth="1"/>
    <col min="14074" max="14074" width="3.6640625" customWidth="1"/>
    <col min="14075" max="14080" width="10.6640625" customWidth="1"/>
    <col min="14081" max="14081" width="12.88671875" customWidth="1"/>
    <col min="14082" max="14084" width="10.6640625" customWidth="1"/>
    <col min="14322" max="14328" width="0" hidden="1" customWidth="1"/>
    <col min="14329" max="14329" width="10.6640625" customWidth="1"/>
    <col min="14330" max="14330" width="3.6640625" customWidth="1"/>
    <col min="14331" max="14336" width="10.6640625" customWidth="1"/>
    <col min="14337" max="14337" width="12.88671875" customWidth="1"/>
    <col min="14338" max="14340" width="10.6640625" customWidth="1"/>
    <col min="14578" max="14584" width="0" hidden="1" customWidth="1"/>
    <col min="14585" max="14585" width="10.6640625" customWidth="1"/>
    <col min="14586" max="14586" width="3.6640625" customWidth="1"/>
    <col min="14587" max="14592" width="10.6640625" customWidth="1"/>
    <col min="14593" max="14593" width="12.88671875" customWidth="1"/>
    <col min="14594" max="14596" width="10.6640625" customWidth="1"/>
    <col min="14834" max="14840" width="0" hidden="1" customWidth="1"/>
    <col min="14841" max="14841" width="10.6640625" customWidth="1"/>
    <col min="14842" max="14842" width="3.6640625" customWidth="1"/>
    <col min="14843" max="14848" width="10.6640625" customWidth="1"/>
    <col min="14849" max="14849" width="12.88671875" customWidth="1"/>
    <col min="14850" max="14852" width="10.6640625" customWidth="1"/>
    <col min="15090" max="15096" width="0" hidden="1" customWidth="1"/>
    <col min="15097" max="15097" width="10.6640625" customWidth="1"/>
    <col min="15098" max="15098" width="3.6640625" customWidth="1"/>
    <col min="15099" max="15104" width="10.6640625" customWidth="1"/>
    <col min="15105" max="15105" width="12.88671875" customWidth="1"/>
    <col min="15106" max="15108" width="10.6640625" customWidth="1"/>
    <col min="15346" max="15352" width="0" hidden="1" customWidth="1"/>
    <col min="15353" max="15353" width="10.6640625" customWidth="1"/>
    <col min="15354" max="15354" width="3.6640625" customWidth="1"/>
    <col min="15355" max="15360" width="10.6640625" customWidth="1"/>
    <col min="15361" max="15361" width="12.88671875" customWidth="1"/>
    <col min="15362" max="15364" width="10.6640625" customWidth="1"/>
    <col min="15602" max="15608" width="0" hidden="1" customWidth="1"/>
    <col min="15609" max="15609" width="10.6640625" customWidth="1"/>
    <col min="15610" max="15610" width="3.6640625" customWidth="1"/>
    <col min="15611" max="15616" width="10.6640625" customWidth="1"/>
    <col min="15617" max="15617" width="12.88671875" customWidth="1"/>
    <col min="15618" max="15620" width="10.6640625" customWidth="1"/>
    <col min="15858" max="15864" width="0" hidden="1" customWidth="1"/>
    <col min="15865" max="15865" width="10.6640625" customWidth="1"/>
    <col min="15866" max="15866" width="3.6640625" customWidth="1"/>
    <col min="15867" max="15872" width="10.6640625" customWidth="1"/>
    <col min="15873" max="15873" width="12.88671875" customWidth="1"/>
    <col min="15874" max="15876" width="10.6640625" customWidth="1"/>
    <col min="16114" max="16120" width="0" hidden="1" customWidth="1"/>
    <col min="16121" max="16121" width="10.6640625" customWidth="1"/>
    <col min="16122" max="16122" width="3.6640625" customWidth="1"/>
    <col min="16123" max="16128" width="10.6640625" customWidth="1"/>
    <col min="16129" max="16129" width="12.88671875" customWidth="1"/>
    <col min="16130" max="16132" width="10.6640625" customWidth="1"/>
  </cols>
  <sheetData>
    <row r="1" spans="2:11" ht="15.6" x14ac:dyDescent="0.3">
      <c r="G1" s="77" t="str">
        <f>"Quadro de Composição do BDI"</f>
        <v>Quadro de Composição do BDI</v>
      </c>
      <c r="J1" s="78" t="s">
        <v>1</v>
      </c>
      <c r="K1" s="78"/>
    </row>
    <row r="2" spans="2:11" x14ac:dyDescent="0.3">
      <c r="J2" s="79" t="s">
        <v>2</v>
      </c>
      <c r="K2" s="79"/>
    </row>
    <row r="4" spans="2:11" x14ac:dyDescent="0.3">
      <c r="B4" s="5" t="s">
        <v>3</v>
      </c>
      <c r="C4" s="5"/>
      <c r="D4" s="5" t="s">
        <v>4</v>
      </c>
      <c r="E4" s="5"/>
      <c r="F4" s="5" t="s">
        <v>5</v>
      </c>
      <c r="G4" s="5"/>
      <c r="H4" s="5"/>
      <c r="I4" s="5"/>
      <c r="J4" s="5"/>
      <c r="K4" s="5"/>
    </row>
    <row r="5" spans="2:11" ht="12.75" customHeight="1" x14ac:dyDescent="0.3">
      <c r="B5" s="7"/>
      <c r="C5" s="7"/>
      <c r="D5" s="7"/>
      <c r="E5" s="7"/>
      <c r="F5" s="7" t="s">
        <v>151</v>
      </c>
      <c r="G5" s="7"/>
      <c r="H5" s="7"/>
      <c r="I5" s="7"/>
      <c r="J5" s="7"/>
      <c r="K5" s="7"/>
    </row>
    <row r="6" spans="2:11" x14ac:dyDescent="0.3">
      <c r="B6" s="80"/>
      <c r="C6" s="80"/>
      <c r="D6" s="80"/>
      <c r="E6" s="80"/>
      <c r="F6" s="80"/>
      <c r="G6" s="80"/>
      <c r="H6" s="80"/>
      <c r="I6" s="80"/>
      <c r="J6" s="80"/>
      <c r="K6" s="80"/>
    </row>
    <row r="7" spans="2:11" x14ac:dyDescent="0.3">
      <c r="B7" s="5" t="s">
        <v>158</v>
      </c>
      <c r="C7" s="5"/>
      <c r="D7" s="5"/>
      <c r="E7" s="5"/>
      <c r="F7" s="5"/>
      <c r="G7" s="5"/>
      <c r="H7" s="5"/>
      <c r="I7" s="5"/>
      <c r="J7" s="5"/>
      <c r="K7" s="5"/>
    </row>
    <row r="8" spans="2:11" x14ac:dyDescent="0.3">
      <c r="B8" s="81" t="s">
        <v>180</v>
      </c>
      <c r="C8" s="81"/>
      <c r="D8" s="81"/>
      <c r="E8" s="81"/>
      <c r="F8" s="81"/>
      <c r="G8" s="81"/>
      <c r="H8" s="81"/>
      <c r="I8" s="81"/>
      <c r="J8" s="81"/>
      <c r="K8" s="81"/>
    </row>
    <row r="9" spans="2:11" x14ac:dyDescent="0.3">
      <c r="B9" s="80"/>
      <c r="C9" s="80"/>
      <c r="D9" s="80"/>
      <c r="E9" s="80"/>
      <c r="F9" s="80"/>
      <c r="G9" s="80"/>
      <c r="H9" s="80"/>
      <c r="I9" s="80"/>
      <c r="J9" s="80"/>
      <c r="K9" s="80"/>
    </row>
    <row r="10" spans="2:11" ht="12.75" customHeight="1" x14ac:dyDescent="0.3">
      <c r="B10" s="82" t="s">
        <v>160</v>
      </c>
      <c r="C10" s="82"/>
      <c r="D10" s="82"/>
      <c r="E10" s="82"/>
      <c r="F10" s="82"/>
      <c r="G10" s="82"/>
      <c r="H10" s="82"/>
      <c r="I10" s="82"/>
      <c r="J10" s="83"/>
      <c r="K10" s="83"/>
    </row>
    <row r="11" spans="2:11" ht="12.75" customHeight="1" x14ac:dyDescent="0.3">
      <c r="B11" s="84" t="s">
        <v>161</v>
      </c>
      <c r="C11" s="84"/>
      <c r="D11" s="84"/>
      <c r="E11" s="84"/>
      <c r="F11" s="84"/>
      <c r="G11" s="84"/>
      <c r="H11" s="84"/>
      <c r="I11" s="84"/>
      <c r="J11" s="83"/>
      <c r="K11" s="83"/>
    </row>
    <row r="12" spans="2:11" x14ac:dyDescent="0.3">
      <c r="B12" s="85"/>
      <c r="C12" s="85"/>
      <c r="D12" s="85"/>
      <c r="E12" s="85"/>
      <c r="F12" s="85"/>
      <c r="G12" s="85"/>
      <c r="H12" s="85"/>
      <c r="I12" s="85"/>
      <c r="J12" s="85"/>
      <c r="K12" s="85"/>
    </row>
    <row r="14" spans="2:11" ht="15.6" x14ac:dyDescent="0.3">
      <c r="B14" s="86" t="s">
        <v>17</v>
      </c>
      <c r="C14" s="86"/>
      <c r="D14" s="86"/>
      <c r="E14" s="86"/>
      <c r="F14" s="86"/>
      <c r="G14" s="86"/>
      <c r="H14" s="86"/>
      <c r="I14" s="86"/>
      <c r="J14" s="86"/>
      <c r="K14" s="86"/>
    </row>
    <row r="16" spans="2:11" x14ac:dyDescent="0.3">
      <c r="B16" s="5" t="s">
        <v>162</v>
      </c>
      <c r="C16" s="5"/>
      <c r="D16" s="5"/>
      <c r="E16" s="5"/>
      <c r="F16" s="5"/>
      <c r="G16" s="5"/>
      <c r="H16" s="5"/>
      <c r="I16" s="5"/>
      <c r="J16" s="5"/>
      <c r="K16" s="5"/>
    </row>
    <row r="17" spans="2:11" x14ac:dyDescent="0.3">
      <c r="B17" s="87" t="s">
        <v>159</v>
      </c>
      <c r="C17" s="87"/>
      <c r="D17" s="87"/>
      <c r="E17" s="87"/>
      <c r="F17" s="87"/>
      <c r="G17" s="87"/>
      <c r="H17" s="87"/>
      <c r="I17" s="87"/>
      <c r="J17" s="87"/>
      <c r="K17" s="87"/>
    </row>
    <row r="19" spans="2:11" ht="12.75" customHeight="1" x14ac:dyDescent="0.3">
      <c r="B19" s="88" t="s">
        <v>163</v>
      </c>
      <c r="C19" s="88"/>
      <c r="D19" s="88"/>
      <c r="E19" s="88"/>
      <c r="F19" s="88"/>
      <c r="G19" s="88"/>
      <c r="H19" s="88"/>
      <c r="I19" s="88"/>
      <c r="J19" s="88" t="s">
        <v>164</v>
      </c>
      <c r="K19" s="89" t="s">
        <v>165</v>
      </c>
    </row>
    <row r="20" spans="2:11" ht="12.75" customHeight="1" x14ac:dyDescent="0.3">
      <c r="B20" s="88"/>
      <c r="C20" s="88"/>
      <c r="D20" s="88"/>
      <c r="E20" s="88"/>
      <c r="F20" s="88"/>
      <c r="G20" s="88"/>
      <c r="H20" s="88"/>
      <c r="I20" s="88"/>
      <c r="J20" s="88"/>
      <c r="K20" s="89"/>
    </row>
    <row r="21" spans="2:11" ht="15" customHeight="1" x14ac:dyDescent="0.3">
      <c r="B21" s="90" t="s">
        <v>181</v>
      </c>
      <c r="C21" s="90"/>
      <c r="D21" s="90"/>
      <c r="E21" s="90"/>
      <c r="F21" s="90"/>
      <c r="G21" s="90"/>
      <c r="H21" s="90"/>
      <c r="I21" s="90"/>
      <c r="J21" s="91" t="s">
        <v>152</v>
      </c>
      <c r="K21" s="92"/>
    </row>
    <row r="22" spans="2:11" ht="15" customHeight="1" x14ac:dyDescent="0.3">
      <c r="B22" s="90" t="s">
        <v>182</v>
      </c>
      <c r="C22" s="90"/>
      <c r="D22" s="90"/>
      <c r="E22" s="90"/>
      <c r="F22" s="90"/>
      <c r="G22" s="90"/>
      <c r="H22" s="90"/>
      <c r="I22" s="90"/>
      <c r="J22" s="91" t="s">
        <v>153</v>
      </c>
      <c r="K22" s="92"/>
    </row>
    <row r="23" spans="2:11" ht="15" customHeight="1" x14ac:dyDescent="0.3">
      <c r="B23" s="90" t="s">
        <v>183</v>
      </c>
      <c r="C23" s="90"/>
      <c r="D23" s="90"/>
      <c r="E23" s="90"/>
      <c r="F23" s="90"/>
      <c r="G23" s="90"/>
      <c r="H23" s="90"/>
      <c r="I23" s="90"/>
      <c r="J23" s="91" t="s">
        <v>154</v>
      </c>
      <c r="K23" s="92"/>
    </row>
    <row r="24" spans="2:11" ht="15" customHeight="1" x14ac:dyDescent="0.3">
      <c r="B24" s="90" t="s">
        <v>184</v>
      </c>
      <c r="C24" s="90"/>
      <c r="D24" s="90"/>
      <c r="E24" s="90"/>
      <c r="F24" s="90"/>
      <c r="G24" s="90"/>
      <c r="H24" s="90"/>
      <c r="I24" s="90"/>
      <c r="J24" s="91" t="s">
        <v>155</v>
      </c>
      <c r="K24" s="92"/>
    </row>
    <row r="25" spans="2:11" ht="15" customHeight="1" x14ac:dyDescent="0.3">
      <c r="B25" s="90" t="s">
        <v>185</v>
      </c>
      <c r="C25" s="90"/>
      <c r="D25" s="90"/>
      <c r="E25" s="90"/>
      <c r="F25" s="90"/>
      <c r="G25" s="90"/>
      <c r="H25" s="90"/>
      <c r="I25" s="90"/>
      <c r="J25" s="91" t="s">
        <v>156</v>
      </c>
      <c r="K25" s="92"/>
    </row>
    <row r="26" spans="2:11" ht="15" customHeight="1" x14ac:dyDescent="0.3">
      <c r="B26" s="90" t="s">
        <v>166</v>
      </c>
      <c r="C26" s="90"/>
      <c r="D26" s="90"/>
      <c r="E26" s="90"/>
      <c r="F26" s="90"/>
      <c r="G26" s="90"/>
      <c r="H26" s="90"/>
      <c r="I26" s="90"/>
      <c r="J26" s="91" t="s">
        <v>167</v>
      </c>
      <c r="K26" s="92"/>
    </row>
    <row r="27" spans="2:11" ht="15" customHeight="1" x14ac:dyDescent="0.3">
      <c r="B27" s="90" t="s">
        <v>168</v>
      </c>
      <c r="C27" s="90"/>
      <c r="D27" s="90"/>
      <c r="E27" s="90"/>
      <c r="F27" s="90"/>
      <c r="G27" s="90"/>
      <c r="H27" s="90"/>
      <c r="I27" s="90"/>
      <c r="J27" s="91" t="s">
        <v>169</v>
      </c>
      <c r="K27" s="93"/>
    </row>
    <row r="28" spans="2:11" ht="15" customHeight="1" x14ac:dyDescent="0.3">
      <c r="B28" s="90" t="s">
        <v>170</v>
      </c>
      <c r="C28" s="90"/>
      <c r="D28" s="90"/>
      <c r="E28" s="90"/>
      <c r="F28" s="90"/>
      <c r="G28" s="90"/>
      <c r="H28" s="90"/>
      <c r="I28" s="90"/>
      <c r="J28" s="91" t="s">
        <v>171</v>
      </c>
      <c r="K28" s="93"/>
    </row>
    <row r="29" spans="2:11" ht="15" customHeight="1" x14ac:dyDescent="0.3">
      <c r="B29" s="90" t="s">
        <v>172</v>
      </c>
      <c r="C29" s="90"/>
      <c r="D29" s="90"/>
      <c r="E29" s="90"/>
      <c r="F29" s="90"/>
      <c r="G29" s="90"/>
      <c r="H29" s="90"/>
      <c r="I29" s="90"/>
      <c r="J29" s="94" t="s">
        <v>157</v>
      </c>
      <c r="K29" s="93"/>
    </row>
    <row r="30" spans="2:11" ht="15" customHeight="1" x14ac:dyDescent="0.3">
      <c r="B30" s="95" t="s">
        <v>173</v>
      </c>
      <c r="C30" s="95"/>
      <c r="D30" s="95"/>
      <c r="E30" s="95"/>
      <c r="F30" s="95"/>
      <c r="G30" s="95"/>
      <c r="H30" s="95"/>
      <c r="I30" s="95"/>
      <c r="J30" s="96" t="s">
        <v>174</v>
      </c>
      <c r="K30" s="97" t="e">
        <f>IF($B17=#REF!,0,ROUND((((1+K21+K22+K23)*(1+K24)*(1+K25)/(1-(K26+K27+K28)))-1),4))</f>
        <v>#REF!</v>
      </c>
    </row>
    <row r="31" spans="2:11" x14ac:dyDescent="0.3">
      <c r="B31" s="98" t="s">
        <v>176</v>
      </c>
      <c r="C31" s="98"/>
      <c r="D31" s="98"/>
      <c r="E31" s="98"/>
      <c r="F31" s="98"/>
      <c r="G31" s="98"/>
      <c r="H31" s="98"/>
      <c r="I31" s="98"/>
      <c r="J31" s="98"/>
      <c r="K31" s="98"/>
    </row>
    <row r="32" spans="2:11" ht="15.6" x14ac:dyDescent="0.3">
      <c r="B32" s="99"/>
      <c r="C32" s="99"/>
      <c r="D32" s="99"/>
      <c r="E32" s="100" t="s">
        <v>177</v>
      </c>
      <c r="F32" s="101" t="s">
        <v>186</v>
      </c>
      <c r="G32" s="101"/>
      <c r="H32" s="101"/>
      <c r="I32" s="102" t="s">
        <v>178</v>
      </c>
      <c r="J32" s="99"/>
      <c r="K32" s="99"/>
    </row>
    <row r="33" spans="2:11" ht="15.6" x14ac:dyDescent="0.3">
      <c r="B33" s="99"/>
      <c r="C33" s="99"/>
      <c r="D33" s="99"/>
      <c r="E33" s="100"/>
      <c r="F33" s="103" t="s">
        <v>179</v>
      </c>
      <c r="G33" s="103"/>
      <c r="H33" s="103"/>
      <c r="I33" s="102"/>
      <c r="J33" s="99"/>
      <c r="K33" s="99"/>
    </row>
    <row r="34" spans="2:11" ht="15" customHeight="1" x14ac:dyDescent="0.3">
      <c r="B34" s="104"/>
      <c r="C34" s="104"/>
      <c r="D34" s="104"/>
      <c r="E34" s="104"/>
      <c r="F34" s="104"/>
      <c r="G34" s="104"/>
      <c r="H34" s="104"/>
      <c r="I34" s="104"/>
      <c r="J34" s="104"/>
      <c r="K34" s="104"/>
    </row>
    <row r="35" spans="2:11" ht="50.1" customHeight="1" x14ac:dyDescent="0.3">
      <c r="B35" s="105" t="str">
        <f>CONCATENATE("Declaro para os devidos fins que, conforme legislação tributária municipal, a base de cálculo deste tipo de obra corresponde à ",$J$10*100,"%, com a respectiva alíquota de ",$J$11*100,"%.")</f>
        <v>Declaro para os devidos fins que, conforme legislação tributária municipal, a base de cálculo deste tipo de obra corresponde à 0%, com a respectiva alíquota de 0%.</v>
      </c>
      <c r="C35" s="105"/>
      <c r="D35" s="105"/>
      <c r="E35" s="105"/>
      <c r="F35" s="105"/>
      <c r="G35" s="105"/>
      <c r="H35" s="105"/>
      <c r="I35" s="105"/>
      <c r="J35" s="105"/>
      <c r="K35" s="105"/>
    </row>
    <row r="37" spans="2:11" ht="50.1" customHeight="1" x14ac:dyDescent="0.3">
      <c r="B37" s="105" t="str">
        <f ca="1">CONCATENATE("Declaro para os devidos fins que o regime de Contribuição Previdenciária sobre a Receita Bruta adotado para elaboração do orçamento foi ",IF(DESONERACAO="Sim","COM","SEM")," Desoneração, e que esta é a alternativa mais adequada para a Administração Pública.")</f>
        <v>Declaro para os devidos fins que o regime de Contribuição Previdenciária sobre a Receita Bruta adotado para elaboração do orçamento foi SEM Desoneração, e que esta é a alternativa mais adequada para a Administração Pública.</v>
      </c>
      <c r="C37" s="105"/>
      <c r="D37" s="105"/>
      <c r="E37" s="105"/>
      <c r="F37" s="105"/>
      <c r="G37" s="105"/>
      <c r="H37" s="105"/>
      <c r="I37" s="105"/>
      <c r="J37" s="105"/>
      <c r="K37" s="105"/>
    </row>
    <row r="40" spans="2:11" x14ac:dyDescent="0.3">
      <c r="B40" s="106"/>
      <c r="C40" s="106"/>
      <c r="D40" s="106"/>
      <c r="E40" s="106"/>
      <c r="H40" s="107"/>
      <c r="I40" s="107"/>
      <c r="J40" s="107"/>
      <c r="K40" s="107"/>
    </row>
    <row r="41" spans="2:11" x14ac:dyDescent="0.3">
      <c r="B41" s="108" t="s">
        <v>125</v>
      </c>
      <c r="C41" s="108"/>
      <c r="D41" s="108"/>
      <c r="E41" s="108"/>
      <c r="G41" s="109"/>
      <c r="H41" s="110" t="s">
        <v>129</v>
      </c>
      <c r="I41" s="111"/>
      <c r="J41" s="111"/>
      <c r="K41" s="111"/>
    </row>
    <row r="42" spans="2:11" ht="30" customHeight="1" x14ac:dyDescent="0.3"/>
    <row r="43" spans="2:11" x14ac:dyDescent="0.3">
      <c r="B43" s="112"/>
      <c r="C43" s="112"/>
      <c r="D43" s="112"/>
      <c r="E43" s="112"/>
      <c r="F43" s="113"/>
    </row>
    <row r="44" spans="2:11" ht="12.75" customHeight="1" x14ac:dyDescent="0.3">
      <c r="B44" s="114" t="s">
        <v>126</v>
      </c>
      <c r="C44" s="114"/>
      <c r="D44" s="114"/>
      <c r="E44" s="114"/>
    </row>
    <row r="45" spans="2:11" x14ac:dyDescent="0.3">
      <c r="B45" s="37" t="s">
        <v>127</v>
      </c>
      <c r="C45" s="38"/>
      <c r="D45" s="39"/>
      <c r="E45" s="39"/>
      <c r="F45" s="113"/>
    </row>
    <row r="46" spans="2:11" x14ac:dyDescent="0.3">
      <c r="B46" s="37" t="s">
        <v>128</v>
      </c>
      <c r="C46" s="38"/>
      <c r="D46" s="39"/>
      <c r="E46" s="39"/>
      <c r="F46" s="113"/>
    </row>
    <row r="47" spans="2:11" x14ac:dyDescent="0.3">
      <c r="B47" s="37" t="s">
        <v>130</v>
      </c>
      <c r="C47" s="38"/>
      <c r="D47" s="39"/>
      <c r="E47" s="39"/>
      <c r="F47" s="113"/>
    </row>
    <row r="48" spans="2:11" x14ac:dyDescent="0.3">
      <c r="B48" s="37"/>
      <c r="C48" s="115"/>
      <c r="D48" s="39"/>
      <c r="E48" s="39"/>
      <c r="F48" s="113"/>
    </row>
    <row r="49" spans="2:11" ht="15.6" x14ac:dyDescent="0.3">
      <c r="B49" s="86" t="s">
        <v>35</v>
      </c>
      <c r="C49" s="86"/>
      <c r="D49" s="86"/>
      <c r="E49" s="86"/>
      <c r="F49" s="86"/>
      <c r="G49" s="86"/>
      <c r="H49" s="86"/>
      <c r="I49" s="86"/>
      <c r="J49" s="86"/>
      <c r="K49" s="86"/>
    </row>
    <row r="51" spans="2:11" x14ac:dyDescent="0.3">
      <c r="B51" s="5" t="s">
        <v>162</v>
      </c>
      <c r="C51" s="5"/>
      <c r="D51" s="5"/>
      <c r="E51" s="5"/>
      <c r="F51" s="5"/>
      <c r="G51" s="5"/>
      <c r="H51" s="5"/>
      <c r="I51" s="5"/>
      <c r="J51" s="5"/>
      <c r="K51" s="5"/>
    </row>
    <row r="52" spans="2:11" x14ac:dyDescent="0.3">
      <c r="B52" s="87" t="s">
        <v>175</v>
      </c>
      <c r="C52" s="87"/>
      <c r="D52" s="87"/>
      <c r="E52" s="87"/>
      <c r="F52" s="87"/>
      <c r="G52" s="87"/>
      <c r="H52" s="87"/>
      <c r="I52" s="87"/>
      <c r="J52" s="87"/>
      <c r="K52" s="87"/>
    </row>
    <row r="54" spans="2:11" ht="12.75" customHeight="1" x14ac:dyDescent="0.3">
      <c r="B54" s="88" t="s">
        <v>163</v>
      </c>
      <c r="C54" s="88"/>
      <c r="D54" s="88"/>
      <c r="E54" s="88"/>
      <c r="F54" s="88"/>
      <c r="G54" s="88"/>
      <c r="H54" s="88"/>
      <c r="I54" s="88"/>
      <c r="J54" s="88" t="s">
        <v>164</v>
      </c>
      <c r="K54" s="89" t="s">
        <v>165</v>
      </c>
    </row>
    <row r="55" spans="2:11" ht="12.75" customHeight="1" x14ac:dyDescent="0.3">
      <c r="B55" s="88"/>
      <c r="C55" s="88"/>
      <c r="D55" s="88"/>
      <c r="E55" s="88"/>
      <c r="F55" s="88"/>
      <c r="G55" s="88"/>
      <c r="H55" s="88"/>
      <c r="I55" s="88"/>
      <c r="J55" s="88"/>
      <c r="K55" s="89"/>
    </row>
    <row r="56" spans="2:11" ht="15" customHeight="1" x14ac:dyDescent="0.3">
      <c r="B56" s="90" t="s">
        <v>181</v>
      </c>
      <c r="C56" s="90"/>
      <c r="D56" s="90"/>
      <c r="E56" s="90"/>
      <c r="F56" s="90"/>
      <c r="G56" s="90"/>
      <c r="H56" s="90"/>
      <c r="I56" s="90"/>
      <c r="J56" s="91" t="s">
        <v>152</v>
      </c>
      <c r="K56" s="92"/>
    </row>
    <row r="57" spans="2:11" ht="15" customHeight="1" x14ac:dyDescent="0.3">
      <c r="B57" s="90" t="s">
        <v>182</v>
      </c>
      <c r="C57" s="90"/>
      <c r="D57" s="90"/>
      <c r="E57" s="90"/>
      <c r="F57" s="90"/>
      <c r="G57" s="90"/>
      <c r="H57" s="90"/>
      <c r="I57" s="90"/>
      <c r="J57" s="91" t="s">
        <v>153</v>
      </c>
      <c r="K57" s="92"/>
    </row>
    <row r="58" spans="2:11" ht="15" customHeight="1" x14ac:dyDescent="0.3">
      <c r="B58" s="90" t="s">
        <v>183</v>
      </c>
      <c r="C58" s="90"/>
      <c r="D58" s="90"/>
      <c r="E58" s="90"/>
      <c r="F58" s="90"/>
      <c r="G58" s="90"/>
      <c r="H58" s="90"/>
      <c r="I58" s="90"/>
      <c r="J58" s="91" t="s">
        <v>154</v>
      </c>
      <c r="K58" s="92"/>
    </row>
    <row r="59" spans="2:11" ht="15" customHeight="1" x14ac:dyDescent="0.3">
      <c r="B59" s="90" t="s">
        <v>184</v>
      </c>
      <c r="C59" s="90"/>
      <c r="D59" s="90"/>
      <c r="E59" s="90"/>
      <c r="F59" s="90"/>
      <c r="G59" s="90"/>
      <c r="H59" s="90"/>
      <c r="I59" s="90"/>
      <c r="J59" s="91" t="s">
        <v>155</v>
      </c>
      <c r="K59" s="92"/>
    </row>
    <row r="60" spans="2:11" ht="15" customHeight="1" x14ac:dyDescent="0.3">
      <c r="B60" s="90" t="s">
        <v>185</v>
      </c>
      <c r="C60" s="90"/>
      <c r="D60" s="90"/>
      <c r="E60" s="90"/>
      <c r="F60" s="90"/>
      <c r="G60" s="90"/>
      <c r="H60" s="90"/>
      <c r="I60" s="90"/>
      <c r="J60" s="91" t="s">
        <v>156</v>
      </c>
      <c r="K60" s="92"/>
    </row>
    <row r="61" spans="2:11" ht="15" customHeight="1" x14ac:dyDescent="0.3">
      <c r="B61" s="90" t="s">
        <v>166</v>
      </c>
      <c r="C61" s="90"/>
      <c r="D61" s="90"/>
      <c r="E61" s="90"/>
      <c r="F61" s="90"/>
      <c r="G61" s="90"/>
      <c r="H61" s="90"/>
      <c r="I61" s="90"/>
      <c r="J61" s="91" t="s">
        <v>167</v>
      </c>
      <c r="K61" s="92"/>
    </row>
    <row r="62" spans="2:11" ht="15" customHeight="1" x14ac:dyDescent="0.3">
      <c r="B62" s="90" t="s">
        <v>168</v>
      </c>
      <c r="C62" s="90"/>
      <c r="D62" s="90"/>
      <c r="E62" s="90"/>
      <c r="F62" s="90"/>
      <c r="G62" s="90"/>
      <c r="H62" s="90"/>
      <c r="I62" s="90"/>
      <c r="J62" s="91" t="s">
        <v>169</v>
      </c>
      <c r="K62" s="93"/>
    </row>
    <row r="63" spans="2:11" ht="15" customHeight="1" x14ac:dyDescent="0.3">
      <c r="B63" s="90" t="s">
        <v>170</v>
      </c>
      <c r="C63" s="90"/>
      <c r="D63" s="90"/>
      <c r="E63" s="90"/>
      <c r="F63" s="90"/>
      <c r="G63" s="90"/>
      <c r="H63" s="90"/>
      <c r="I63" s="90"/>
      <c r="J63" s="91" t="s">
        <v>171</v>
      </c>
      <c r="K63" s="93"/>
    </row>
    <row r="64" spans="2:11" ht="15" customHeight="1" x14ac:dyDescent="0.3">
      <c r="B64" s="90" t="s">
        <v>172</v>
      </c>
      <c r="C64" s="90"/>
      <c r="D64" s="90"/>
      <c r="E64" s="90"/>
      <c r="F64" s="90"/>
      <c r="G64" s="90"/>
      <c r="H64" s="90"/>
      <c r="I64" s="90"/>
      <c r="J64" s="94" t="s">
        <v>157</v>
      </c>
      <c r="K64" s="93"/>
    </row>
    <row r="65" spans="2:11" ht="15" customHeight="1" x14ac:dyDescent="0.3">
      <c r="B65" s="95" t="s">
        <v>173</v>
      </c>
      <c r="C65" s="95"/>
      <c r="D65" s="95"/>
      <c r="E65" s="95"/>
      <c r="F65" s="95"/>
      <c r="G65" s="95"/>
      <c r="H65" s="95"/>
      <c r="I65" s="95"/>
      <c r="J65" s="96" t="s">
        <v>174</v>
      </c>
      <c r="K65" s="97" t="e">
        <f>IF($B52=#REF!,0,ROUND((((1+K56+K57+K58)*(1+K59)*(1+K60)/(1-(K61+K62+K63)))-1),4))</f>
        <v>#REF!</v>
      </c>
    </row>
    <row r="66" spans="2:11" x14ac:dyDescent="0.3">
      <c r="B66" s="98" t="s">
        <v>176</v>
      </c>
      <c r="C66" s="98"/>
      <c r="D66" s="98"/>
      <c r="E66" s="98"/>
      <c r="F66" s="98"/>
      <c r="G66" s="98"/>
      <c r="H66" s="98"/>
      <c r="I66" s="98"/>
      <c r="J66" s="98"/>
      <c r="K66" s="98"/>
    </row>
    <row r="67" spans="2:11" ht="15.6" x14ac:dyDescent="0.3">
      <c r="B67" s="99"/>
      <c r="C67" s="99"/>
      <c r="D67" s="99"/>
      <c r="E67" s="100" t="s">
        <v>177</v>
      </c>
      <c r="F67" s="101" t="s">
        <v>186</v>
      </c>
      <c r="G67" s="101"/>
      <c r="H67" s="101"/>
      <c r="I67" s="102" t="s">
        <v>178</v>
      </c>
      <c r="J67" s="99"/>
      <c r="K67" s="99"/>
    </row>
    <row r="68" spans="2:11" ht="15.6" x14ac:dyDescent="0.3">
      <c r="B68" s="99"/>
      <c r="C68" s="99"/>
      <c r="D68" s="99"/>
      <c r="E68" s="100"/>
      <c r="F68" s="103" t="s">
        <v>179</v>
      </c>
      <c r="G68" s="103"/>
      <c r="H68" s="103"/>
      <c r="I68" s="102"/>
      <c r="J68" s="99"/>
      <c r="K68" s="99"/>
    </row>
    <row r="69" spans="2:11" ht="15" customHeight="1" x14ac:dyDescent="0.3">
      <c r="B69" s="99"/>
      <c r="C69" s="99"/>
      <c r="D69" s="99"/>
      <c r="E69" s="116"/>
      <c r="F69" s="117"/>
      <c r="G69" s="117"/>
      <c r="H69" s="117"/>
      <c r="I69" s="118"/>
      <c r="J69" s="99"/>
      <c r="K69" s="99"/>
    </row>
    <row r="70" spans="2:11" ht="50.1" customHeight="1" x14ac:dyDescent="0.3">
      <c r="B70" s="105" t="str">
        <f>CONCATENATE("Declaro para os devidos fins que, conforme legislação tributária municipal, a base de cálculo deste tipo de obra corresponde à ",$J$10*100,"%, com a respectiva alíquota de ",$J$11*100,"%.")</f>
        <v>Declaro para os devidos fins que, conforme legislação tributária municipal, a base de cálculo deste tipo de obra corresponde à 0%, com a respectiva alíquota de 0%.</v>
      </c>
      <c r="C70" s="105"/>
      <c r="D70" s="105"/>
      <c r="E70" s="105"/>
      <c r="F70" s="105"/>
      <c r="G70" s="105"/>
      <c r="H70" s="105"/>
      <c r="I70" s="105"/>
      <c r="J70" s="105"/>
      <c r="K70" s="105"/>
    </row>
    <row r="72" spans="2:11" ht="50.1" customHeight="1" x14ac:dyDescent="0.3">
      <c r="B72" s="105" t="str">
        <f ca="1">CONCATENATE("Declaro para os devidos fins que o regime de Contribuição Previdenciária sobre a Receita Bruta adotado para elaboração do orçamento foi ",IF(DESONERACAO="Sim","COM","SEM")," Desoneração, e que esta é a alternativa mais adequada para a Administração Pública.")</f>
        <v>Declaro para os devidos fins que o regime de Contribuição Previdenciária sobre a Receita Bruta adotado para elaboração do orçamento foi SEM Desoneração, e que esta é a alternativa mais adequada para a Administração Pública.</v>
      </c>
      <c r="C72" s="105"/>
      <c r="D72" s="105"/>
      <c r="E72" s="105"/>
      <c r="F72" s="105"/>
      <c r="G72" s="105"/>
      <c r="H72" s="105"/>
      <c r="I72" s="105"/>
      <c r="J72" s="105"/>
      <c r="K72" s="105"/>
    </row>
    <row r="75" spans="2:11" x14ac:dyDescent="0.3">
      <c r="B75" s="106"/>
      <c r="C75" s="106"/>
      <c r="D75" s="106"/>
      <c r="E75" s="106"/>
      <c r="H75" s="107"/>
      <c r="I75" s="107"/>
      <c r="J75" s="107"/>
      <c r="K75" s="107"/>
    </row>
    <row r="76" spans="2:11" x14ac:dyDescent="0.3">
      <c r="B76" s="108" t="s">
        <v>125</v>
      </c>
      <c r="C76" s="108"/>
      <c r="D76" s="108"/>
      <c r="E76" s="108"/>
      <c r="G76" s="109"/>
      <c r="H76" s="110" t="s">
        <v>129</v>
      </c>
      <c r="I76" s="111"/>
      <c r="J76" s="111"/>
      <c r="K76" s="111"/>
    </row>
    <row r="77" spans="2:11" ht="30" customHeight="1" x14ac:dyDescent="0.3"/>
    <row r="78" spans="2:11" x14ac:dyDescent="0.3">
      <c r="B78" s="112"/>
      <c r="C78" s="112"/>
      <c r="D78" s="112"/>
      <c r="E78" s="112"/>
      <c r="F78" s="113"/>
    </row>
    <row r="79" spans="2:11" x14ac:dyDescent="0.3">
      <c r="B79" s="114" t="s">
        <v>126</v>
      </c>
      <c r="C79" s="114"/>
      <c r="D79" s="114"/>
      <c r="E79" s="114"/>
    </row>
    <row r="80" spans="2:11" x14ac:dyDescent="0.3">
      <c r="B80" s="37" t="s">
        <v>127</v>
      </c>
      <c r="C80" s="38"/>
      <c r="D80" s="39"/>
      <c r="E80" s="39"/>
      <c r="F80" s="113"/>
    </row>
    <row r="81" spans="2:6" x14ac:dyDescent="0.3">
      <c r="B81" s="37" t="s">
        <v>128</v>
      </c>
      <c r="C81" s="38"/>
      <c r="D81" s="39"/>
      <c r="E81" s="39"/>
      <c r="F81" s="113"/>
    </row>
    <row r="82" spans="2:6" x14ac:dyDescent="0.3">
      <c r="B82" s="37" t="s">
        <v>130</v>
      </c>
      <c r="C82" s="38"/>
      <c r="D82" s="39"/>
      <c r="E82" s="39"/>
      <c r="F82" s="113"/>
    </row>
    <row r="83" spans="2:6" x14ac:dyDescent="0.3">
      <c r="B83" s="37"/>
      <c r="C83" s="115"/>
      <c r="D83" s="39"/>
      <c r="E83" s="39"/>
      <c r="F83" s="113"/>
    </row>
  </sheetData>
  <mergeCells count="70">
    <mergeCell ref="B79:E79"/>
    <mergeCell ref="B72:K72"/>
    <mergeCell ref="B75:E75"/>
    <mergeCell ref="H75:K75"/>
    <mergeCell ref="B76:E76"/>
    <mergeCell ref="B78:E78"/>
    <mergeCell ref="B66:K66"/>
    <mergeCell ref="E67:E68"/>
    <mergeCell ref="F67:H67"/>
    <mergeCell ref="I67:I68"/>
    <mergeCell ref="F68:H68"/>
    <mergeCell ref="B70:K70"/>
    <mergeCell ref="B63:I63"/>
    <mergeCell ref="B64:I64"/>
    <mergeCell ref="B65:I65"/>
    <mergeCell ref="B60:I60"/>
    <mergeCell ref="B61:I61"/>
    <mergeCell ref="B62:I62"/>
    <mergeCell ref="B57:I57"/>
    <mergeCell ref="B58:I58"/>
    <mergeCell ref="B59:I59"/>
    <mergeCell ref="B56:I56"/>
    <mergeCell ref="B44:E44"/>
    <mergeCell ref="B49:K49"/>
    <mergeCell ref="B51:K51"/>
    <mergeCell ref="B52:K52"/>
    <mergeCell ref="B54:I55"/>
    <mergeCell ref="J54:J55"/>
    <mergeCell ref="K54:K55"/>
    <mergeCell ref="B37:K37"/>
    <mergeCell ref="B40:E40"/>
    <mergeCell ref="H40:K40"/>
    <mergeCell ref="B41:E41"/>
    <mergeCell ref="B43:E43"/>
    <mergeCell ref="B31:K31"/>
    <mergeCell ref="E32:E33"/>
    <mergeCell ref="F32:H32"/>
    <mergeCell ref="I32:I33"/>
    <mergeCell ref="F33:H33"/>
    <mergeCell ref="B35:K35"/>
    <mergeCell ref="B28:I28"/>
    <mergeCell ref="B29:I29"/>
    <mergeCell ref="B30:I30"/>
    <mergeCell ref="B25:I25"/>
    <mergeCell ref="B26:I26"/>
    <mergeCell ref="B27:I27"/>
    <mergeCell ref="B22:I22"/>
    <mergeCell ref="B23:I23"/>
    <mergeCell ref="B24:I24"/>
    <mergeCell ref="B21:I21"/>
    <mergeCell ref="B14:K14"/>
    <mergeCell ref="B16:K16"/>
    <mergeCell ref="B17:K17"/>
    <mergeCell ref="B19:I20"/>
    <mergeCell ref="J19:J20"/>
    <mergeCell ref="K19:K20"/>
    <mergeCell ref="B7:K7"/>
    <mergeCell ref="B8:K8"/>
    <mergeCell ref="B10:I10"/>
    <mergeCell ref="J10:K10"/>
    <mergeCell ref="B11:I11"/>
    <mergeCell ref="J11:K11"/>
    <mergeCell ref="J1:K1"/>
    <mergeCell ref="J2:K2"/>
    <mergeCell ref="B4:C4"/>
    <mergeCell ref="D4:E4"/>
    <mergeCell ref="F4:K4"/>
    <mergeCell ref="B5:C5"/>
    <mergeCell ref="D5:E5"/>
    <mergeCell ref="F5:K5"/>
  </mergeCells>
  <conditionalFormatting sqref="B30:K30 B65:K65">
    <cfRule type="expression" dxfId="29" priority="1" stopIfTrue="1">
      <formula>DESONERACAO="não"</formula>
    </cfRule>
  </conditionalFormatting>
  <conditionalFormatting sqref="K29 K64">
    <cfRule type="expression" dxfId="28" priority="4" stopIfTrue="1">
      <formula>DESONERACAO="não"</formula>
    </cfRule>
  </conditionalFormatting>
  <dataValidations disablePrompts="1" count="6">
    <dataValidation type="list" allowBlank="1" showErrorMessage="1" sqref="B17:K17 IQ17:IZ17 SM17:SV17 ACI17:ACR17 AME17:AMN17 AWA17:AWJ17 BFW17:BGF17 BPS17:BQB17 BZO17:BZX17 CJK17:CJT17 CTG17:CTP17 DDC17:DDL17 DMY17:DNH17 DWU17:DXD17 EGQ17:EGZ17 EQM17:EQV17 FAI17:FAR17 FKE17:FKN17 FUA17:FUJ17 GDW17:GEF17 GNS17:GOB17 GXO17:GXX17 HHK17:HHT17 HRG17:HRP17 IBC17:IBL17 IKY17:ILH17 IUU17:IVD17 JEQ17:JEZ17 JOM17:JOV17 JYI17:JYR17 KIE17:KIN17 KSA17:KSJ17 LBW17:LCF17 LLS17:LMB17 LVO17:LVX17 MFK17:MFT17 MPG17:MPP17 MZC17:MZL17 NIY17:NJH17 NSU17:NTD17 OCQ17:OCZ17 OMM17:OMV17 OWI17:OWR17 PGE17:PGN17 PQA17:PQJ17 PZW17:QAF17 QJS17:QKB17 QTO17:QTX17 RDK17:RDT17 RNG17:RNP17 RXC17:RXL17 SGY17:SHH17 SQU17:SRD17 TAQ17:TAZ17 TKM17:TKV17 TUI17:TUR17 UEE17:UEN17 UOA17:UOJ17 UXW17:UYF17 VHS17:VIB17 VRO17:VRX17 WBK17:WBT17 WLG17:WLP17 WVC17:WVL17 B65498:K65498 IQ65498:IZ65498 SM65498:SV65498 ACI65498:ACR65498 AME65498:AMN65498 AWA65498:AWJ65498 BFW65498:BGF65498 BPS65498:BQB65498 BZO65498:BZX65498 CJK65498:CJT65498 CTG65498:CTP65498 DDC65498:DDL65498 DMY65498:DNH65498 DWU65498:DXD65498 EGQ65498:EGZ65498 EQM65498:EQV65498 FAI65498:FAR65498 FKE65498:FKN65498 FUA65498:FUJ65498 GDW65498:GEF65498 GNS65498:GOB65498 GXO65498:GXX65498 HHK65498:HHT65498 HRG65498:HRP65498 IBC65498:IBL65498 IKY65498:ILH65498 IUU65498:IVD65498 JEQ65498:JEZ65498 JOM65498:JOV65498 JYI65498:JYR65498 KIE65498:KIN65498 KSA65498:KSJ65498 LBW65498:LCF65498 LLS65498:LMB65498 LVO65498:LVX65498 MFK65498:MFT65498 MPG65498:MPP65498 MZC65498:MZL65498 NIY65498:NJH65498 NSU65498:NTD65498 OCQ65498:OCZ65498 OMM65498:OMV65498 OWI65498:OWR65498 PGE65498:PGN65498 PQA65498:PQJ65498 PZW65498:QAF65498 QJS65498:QKB65498 QTO65498:QTX65498 RDK65498:RDT65498 RNG65498:RNP65498 RXC65498:RXL65498 SGY65498:SHH65498 SQU65498:SRD65498 TAQ65498:TAZ65498 TKM65498:TKV65498 TUI65498:TUR65498 UEE65498:UEN65498 UOA65498:UOJ65498 UXW65498:UYF65498 VHS65498:VIB65498 VRO65498:VRX65498 WBK65498:WBT65498 WLG65498:WLP65498 WVC65498:WVL65498 B131034:K131034 IQ131034:IZ131034 SM131034:SV131034 ACI131034:ACR131034 AME131034:AMN131034 AWA131034:AWJ131034 BFW131034:BGF131034 BPS131034:BQB131034 BZO131034:BZX131034 CJK131034:CJT131034 CTG131034:CTP131034 DDC131034:DDL131034 DMY131034:DNH131034 DWU131034:DXD131034 EGQ131034:EGZ131034 EQM131034:EQV131034 FAI131034:FAR131034 FKE131034:FKN131034 FUA131034:FUJ131034 GDW131034:GEF131034 GNS131034:GOB131034 GXO131034:GXX131034 HHK131034:HHT131034 HRG131034:HRP131034 IBC131034:IBL131034 IKY131034:ILH131034 IUU131034:IVD131034 JEQ131034:JEZ131034 JOM131034:JOV131034 JYI131034:JYR131034 KIE131034:KIN131034 KSA131034:KSJ131034 LBW131034:LCF131034 LLS131034:LMB131034 LVO131034:LVX131034 MFK131034:MFT131034 MPG131034:MPP131034 MZC131034:MZL131034 NIY131034:NJH131034 NSU131034:NTD131034 OCQ131034:OCZ131034 OMM131034:OMV131034 OWI131034:OWR131034 PGE131034:PGN131034 PQA131034:PQJ131034 PZW131034:QAF131034 QJS131034:QKB131034 QTO131034:QTX131034 RDK131034:RDT131034 RNG131034:RNP131034 RXC131034:RXL131034 SGY131034:SHH131034 SQU131034:SRD131034 TAQ131034:TAZ131034 TKM131034:TKV131034 TUI131034:TUR131034 UEE131034:UEN131034 UOA131034:UOJ131034 UXW131034:UYF131034 VHS131034:VIB131034 VRO131034:VRX131034 WBK131034:WBT131034 WLG131034:WLP131034 WVC131034:WVL131034 B196570:K196570 IQ196570:IZ196570 SM196570:SV196570 ACI196570:ACR196570 AME196570:AMN196570 AWA196570:AWJ196570 BFW196570:BGF196570 BPS196570:BQB196570 BZO196570:BZX196570 CJK196570:CJT196570 CTG196570:CTP196570 DDC196570:DDL196570 DMY196570:DNH196570 DWU196570:DXD196570 EGQ196570:EGZ196570 EQM196570:EQV196570 FAI196570:FAR196570 FKE196570:FKN196570 FUA196570:FUJ196570 GDW196570:GEF196570 GNS196570:GOB196570 GXO196570:GXX196570 HHK196570:HHT196570 HRG196570:HRP196570 IBC196570:IBL196570 IKY196570:ILH196570 IUU196570:IVD196570 JEQ196570:JEZ196570 JOM196570:JOV196570 JYI196570:JYR196570 KIE196570:KIN196570 KSA196570:KSJ196570 LBW196570:LCF196570 LLS196570:LMB196570 LVO196570:LVX196570 MFK196570:MFT196570 MPG196570:MPP196570 MZC196570:MZL196570 NIY196570:NJH196570 NSU196570:NTD196570 OCQ196570:OCZ196570 OMM196570:OMV196570 OWI196570:OWR196570 PGE196570:PGN196570 PQA196570:PQJ196570 PZW196570:QAF196570 QJS196570:QKB196570 QTO196570:QTX196570 RDK196570:RDT196570 RNG196570:RNP196570 RXC196570:RXL196570 SGY196570:SHH196570 SQU196570:SRD196570 TAQ196570:TAZ196570 TKM196570:TKV196570 TUI196570:TUR196570 UEE196570:UEN196570 UOA196570:UOJ196570 UXW196570:UYF196570 VHS196570:VIB196570 VRO196570:VRX196570 WBK196570:WBT196570 WLG196570:WLP196570 WVC196570:WVL196570 B262106:K262106 IQ262106:IZ262106 SM262106:SV262106 ACI262106:ACR262106 AME262106:AMN262106 AWA262106:AWJ262106 BFW262106:BGF262106 BPS262106:BQB262106 BZO262106:BZX262106 CJK262106:CJT262106 CTG262106:CTP262106 DDC262106:DDL262106 DMY262106:DNH262106 DWU262106:DXD262106 EGQ262106:EGZ262106 EQM262106:EQV262106 FAI262106:FAR262106 FKE262106:FKN262106 FUA262106:FUJ262106 GDW262106:GEF262106 GNS262106:GOB262106 GXO262106:GXX262106 HHK262106:HHT262106 HRG262106:HRP262106 IBC262106:IBL262106 IKY262106:ILH262106 IUU262106:IVD262106 JEQ262106:JEZ262106 JOM262106:JOV262106 JYI262106:JYR262106 KIE262106:KIN262106 KSA262106:KSJ262106 LBW262106:LCF262106 LLS262106:LMB262106 LVO262106:LVX262106 MFK262106:MFT262106 MPG262106:MPP262106 MZC262106:MZL262106 NIY262106:NJH262106 NSU262106:NTD262106 OCQ262106:OCZ262106 OMM262106:OMV262106 OWI262106:OWR262106 PGE262106:PGN262106 PQA262106:PQJ262106 PZW262106:QAF262106 QJS262106:QKB262106 QTO262106:QTX262106 RDK262106:RDT262106 RNG262106:RNP262106 RXC262106:RXL262106 SGY262106:SHH262106 SQU262106:SRD262106 TAQ262106:TAZ262106 TKM262106:TKV262106 TUI262106:TUR262106 UEE262106:UEN262106 UOA262106:UOJ262106 UXW262106:UYF262106 VHS262106:VIB262106 VRO262106:VRX262106 WBK262106:WBT262106 WLG262106:WLP262106 WVC262106:WVL262106 B327642:K327642 IQ327642:IZ327642 SM327642:SV327642 ACI327642:ACR327642 AME327642:AMN327642 AWA327642:AWJ327642 BFW327642:BGF327642 BPS327642:BQB327642 BZO327642:BZX327642 CJK327642:CJT327642 CTG327642:CTP327642 DDC327642:DDL327642 DMY327642:DNH327642 DWU327642:DXD327642 EGQ327642:EGZ327642 EQM327642:EQV327642 FAI327642:FAR327642 FKE327642:FKN327642 FUA327642:FUJ327642 GDW327642:GEF327642 GNS327642:GOB327642 GXO327642:GXX327642 HHK327642:HHT327642 HRG327642:HRP327642 IBC327642:IBL327642 IKY327642:ILH327642 IUU327642:IVD327642 JEQ327642:JEZ327642 JOM327642:JOV327642 JYI327642:JYR327642 KIE327642:KIN327642 KSA327642:KSJ327642 LBW327642:LCF327642 LLS327642:LMB327642 LVO327642:LVX327642 MFK327642:MFT327642 MPG327642:MPP327642 MZC327642:MZL327642 NIY327642:NJH327642 NSU327642:NTD327642 OCQ327642:OCZ327642 OMM327642:OMV327642 OWI327642:OWR327642 PGE327642:PGN327642 PQA327642:PQJ327642 PZW327642:QAF327642 QJS327642:QKB327642 QTO327642:QTX327642 RDK327642:RDT327642 RNG327642:RNP327642 RXC327642:RXL327642 SGY327642:SHH327642 SQU327642:SRD327642 TAQ327642:TAZ327642 TKM327642:TKV327642 TUI327642:TUR327642 UEE327642:UEN327642 UOA327642:UOJ327642 UXW327642:UYF327642 VHS327642:VIB327642 VRO327642:VRX327642 WBK327642:WBT327642 WLG327642:WLP327642 WVC327642:WVL327642 B393178:K393178 IQ393178:IZ393178 SM393178:SV393178 ACI393178:ACR393178 AME393178:AMN393178 AWA393178:AWJ393178 BFW393178:BGF393178 BPS393178:BQB393178 BZO393178:BZX393178 CJK393178:CJT393178 CTG393178:CTP393178 DDC393178:DDL393178 DMY393178:DNH393178 DWU393178:DXD393178 EGQ393178:EGZ393178 EQM393178:EQV393178 FAI393178:FAR393178 FKE393178:FKN393178 FUA393178:FUJ393178 GDW393178:GEF393178 GNS393178:GOB393178 GXO393178:GXX393178 HHK393178:HHT393178 HRG393178:HRP393178 IBC393178:IBL393178 IKY393178:ILH393178 IUU393178:IVD393178 JEQ393178:JEZ393178 JOM393178:JOV393178 JYI393178:JYR393178 KIE393178:KIN393178 KSA393178:KSJ393178 LBW393178:LCF393178 LLS393178:LMB393178 LVO393178:LVX393178 MFK393178:MFT393178 MPG393178:MPP393178 MZC393178:MZL393178 NIY393178:NJH393178 NSU393178:NTD393178 OCQ393178:OCZ393178 OMM393178:OMV393178 OWI393178:OWR393178 PGE393178:PGN393178 PQA393178:PQJ393178 PZW393178:QAF393178 QJS393178:QKB393178 QTO393178:QTX393178 RDK393178:RDT393178 RNG393178:RNP393178 RXC393178:RXL393178 SGY393178:SHH393178 SQU393178:SRD393178 TAQ393178:TAZ393178 TKM393178:TKV393178 TUI393178:TUR393178 UEE393178:UEN393178 UOA393178:UOJ393178 UXW393178:UYF393178 VHS393178:VIB393178 VRO393178:VRX393178 WBK393178:WBT393178 WLG393178:WLP393178 WVC393178:WVL393178 B458714:K458714 IQ458714:IZ458714 SM458714:SV458714 ACI458714:ACR458714 AME458714:AMN458714 AWA458714:AWJ458714 BFW458714:BGF458714 BPS458714:BQB458714 BZO458714:BZX458714 CJK458714:CJT458714 CTG458714:CTP458714 DDC458714:DDL458714 DMY458714:DNH458714 DWU458714:DXD458714 EGQ458714:EGZ458714 EQM458714:EQV458714 FAI458714:FAR458714 FKE458714:FKN458714 FUA458714:FUJ458714 GDW458714:GEF458714 GNS458714:GOB458714 GXO458714:GXX458714 HHK458714:HHT458714 HRG458714:HRP458714 IBC458714:IBL458714 IKY458714:ILH458714 IUU458714:IVD458714 JEQ458714:JEZ458714 JOM458714:JOV458714 JYI458714:JYR458714 KIE458714:KIN458714 KSA458714:KSJ458714 LBW458714:LCF458714 LLS458714:LMB458714 LVO458714:LVX458714 MFK458714:MFT458714 MPG458714:MPP458714 MZC458714:MZL458714 NIY458714:NJH458714 NSU458714:NTD458714 OCQ458714:OCZ458714 OMM458714:OMV458714 OWI458714:OWR458714 PGE458714:PGN458714 PQA458714:PQJ458714 PZW458714:QAF458714 QJS458714:QKB458714 QTO458714:QTX458714 RDK458714:RDT458714 RNG458714:RNP458714 RXC458714:RXL458714 SGY458714:SHH458714 SQU458714:SRD458714 TAQ458714:TAZ458714 TKM458714:TKV458714 TUI458714:TUR458714 UEE458714:UEN458714 UOA458714:UOJ458714 UXW458714:UYF458714 VHS458714:VIB458714 VRO458714:VRX458714 WBK458714:WBT458714 WLG458714:WLP458714 WVC458714:WVL458714 B524250:K524250 IQ524250:IZ524250 SM524250:SV524250 ACI524250:ACR524250 AME524250:AMN524250 AWA524250:AWJ524250 BFW524250:BGF524250 BPS524250:BQB524250 BZO524250:BZX524250 CJK524250:CJT524250 CTG524250:CTP524250 DDC524250:DDL524250 DMY524250:DNH524250 DWU524250:DXD524250 EGQ524250:EGZ524250 EQM524250:EQV524250 FAI524250:FAR524250 FKE524250:FKN524250 FUA524250:FUJ524250 GDW524250:GEF524250 GNS524250:GOB524250 GXO524250:GXX524250 HHK524250:HHT524250 HRG524250:HRP524250 IBC524250:IBL524250 IKY524250:ILH524250 IUU524250:IVD524250 JEQ524250:JEZ524250 JOM524250:JOV524250 JYI524250:JYR524250 KIE524250:KIN524250 KSA524250:KSJ524250 LBW524250:LCF524250 LLS524250:LMB524250 LVO524250:LVX524250 MFK524250:MFT524250 MPG524250:MPP524250 MZC524250:MZL524250 NIY524250:NJH524250 NSU524250:NTD524250 OCQ524250:OCZ524250 OMM524250:OMV524250 OWI524250:OWR524250 PGE524250:PGN524250 PQA524250:PQJ524250 PZW524250:QAF524250 QJS524250:QKB524250 QTO524250:QTX524250 RDK524250:RDT524250 RNG524250:RNP524250 RXC524250:RXL524250 SGY524250:SHH524250 SQU524250:SRD524250 TAQ524250:TAZ524250 TKM524250:TKV524250 TUI524250:TUR524250 UEE524250:UEN524250 UOA524250:UOJ524250 UXW524250:UYF524250 VHS524250:VIB524250 VRO524250:VRX524250 WBK524250:WBT524250 WLG524250:WLP524250 WVC524250:WVL524250 B589786:K589786 IQ589786:IZ589786 SM589786:SV589786 ACI589786:ACR589786 AME589786:AMN589786 AWA589786:AWJ589786 BFW589786:BGF589786 BPS589786:BQB589786 BZO589786:BZX589786 CJK589786:CJT589786 CTG589786:CTP589786 DDC589786:DDL589786 DMY589786:DNH589786 DWU589786:DXD589786 EGQ589786:EGZ589786 EQM589786:EQV589786 FAI589786:FAR589786 FKE589786:FKN589786 FUA589786:FUJ589786 GDW589786:GEF589786 GNS589786:GOB589786 GXO589786:GXX589786 HHK589786:HHT589786 HRG589786:HRP589786 IBC589786:IBL589786 IKY589786:ILH589786 IUU589786:IVD589786 JEQ589786:JEZ589786 JOM589786:JOV589786 JYI589786:JYR589786 KIE589786:KIN589786 KSA589786:KSJ589786 LBW589786:LCF589786 LLS589786:LMB589786 LVO589786:LVX589786 MFK589786:MFT589786 MPG589786:MPP589786 MZC589786:MZL589786 NIY589786:NJH589786 NSU589786:NTD589786 OCQ589786:OCZ589786 OMM589786:OMV589786 OWI589786:OWR589786 PGE589786:PGN589786 PQA589786:PQJ589786 PZW589786:QAF589786 QJS589786:QKB589786 QTO589786:QTX589786 RDK589786:RDT589786 RNG589786:RNP589786 RXC589786:RXL589786 SGY589786:SHH589786 SQU589786:SRD589786 TAQ589786:TAZ589786 TKM589786:TKV589786 TUI589786:TUR589786 UEE589786:UEN589786 UOA589786:UOJ589786 UXW589786:UYF589786 VHS589786:VIB589786 VRO589786:VRX589786 WBK589786:WBT589786 WLG589786:WLP589786 WVC589786:WVL589786 B655322:K655322 IQ655322:IZ655322 SM655322:SV655322 ACI655322:ACR655322 AME655322:AMN655322 AWA655322:AWJ655322 BFW655322:BGF655322 BPS655322:BQB655322 BZO655322:BZX655322 CJK655322:CJT655322 CTG655322:CTP655322 DDC655322:DDL655322 DMY655322:DNH655322 DWU655322:DXD655322 EGQ655322:EGZ655322 EQM655322:EQV655322 FAI655322:FAR655322 FKE655322:FKN655322 FUA655322:FUJ655322 GDW655322:GEF655322 GNS655322:GOB655322 GXO655322:GXX655322 HHK655322:HHT655322 HRG655322:HRP655322 IBC655322:IBL655322 IKY655322:ILH655322 IUU655322:IVD655322 JEQ655322:JEZ655322 JOM655322:JOV655322 JYI655322:JYR655322 KIE655322:KIN655322 KSA655322:KSJ655322 LBW655322:LCF655322 LLS655322:LMB655322 LVO655322:LVX655322 MFK655322:MFT655322 MPG655322:MPP655322 MZC655322:MZL655322 NIY655322:NJH655322 NSU655322:NTD655322 OCQ655322:OCZ655322 OMM655322:OMV655322 OWI655322:OWR655322 PGE655322:PGN655322 PQA655322:PQJ655322 PZW655322:QAF655322 QJS655322:QKB655322 QTO655322:QTX655322 RDK655322:RDT655322 RNG655322:RNP655322 RXC655322:RXL655322 SGY655322:SHH655322 SQU655322:SRD655322 TAQ655322:TAZ655322 TKM655322:TKV655322 TUI655322:TUR655322 UEE655322:UEN655322 UOA655322:UOJ655322 UXW655322:UYF655322 VHS655322:VIB655322 VRO655322:VRX655322 WBK655322:WBT655322 WLG655322:WLP655322 WVC655322:WVL655322 B720858:K720858 IQ720858:IZ720858 SM720858:SV720858 ACI720858:ACR720858 AME720858:AMN720858 AWA720858:AWJ720858 BFW720858:BGF720858 BPS720858:BQB720858 BZO720858:BZX720858 CJK720858:CJT720858 CTG720858:CTP720858 DDC720858:DDL720858 DMY720858:DNH720858 DWU720858:DXD720858 EGQ720858:EGZ720858 EQM720858:EQV720858 FAI720858:FAR720858 FKE720858:FKN720858 FUA720858:FUJ720858 GDW720858:GEF720858 GNS720858:GOB720858 GXO720858:GXX720858 HHK720858:HHT720858 HRG720858:HRP720858 IBC720858:IBL720858 IKY720858:ILH720858 IUU720858:IVD720858 JEQ720858:JEZ720858 JOM720858:JOV720858 JYI720858:JYR720858 KIE720858:KIN720858 KSA720858:KSJ720858 LBW720858:LCF720858 LLS720858:LMB720858 LVO720858:LVX720858 MFK720858:MFT720858 MPG720858:MPP720858 MZC720858:MZL720858 NIY720858:NJH720858 NSU720858:NTD720858 OCQ720858:OCZ720858 OMM720858:OMV720858 OWI720858:OWR720858 PGE720858:PGN720858 PQA720858:PQJ720858 PZW720858:QAF720858 QJS720858:QKB720858 QTO720858:QTX720858 RDK720858:RDT720858 RNG720858:RNP720858 RXC720858:RXL720858 SGY720858:SHH720858 SQU720858:SRD720858 TAQ720858:TAZ720858 TKM720858:TKV720858 TUI720858:TUR720858 UEE720858:UEN720858 UOA720858:UOJ720858 UXW720858:UYF720858 VHS720858:VIB720858 VRO720858:VRX720858 WBK720858:WBT720858 WLG720858:WLP720858 WVC720858:WVL720858 B786394:K786394 IQ786394:IZ786394 SM786394:SV786394 ACI786394:ACR786394 AME786394:AMN786394 AWA786394:AWJ786394 BFW786394:BGF786394 BPS786394:BQB786394 BZO786394:BZX786394 CJK786394:CJT786394 CTG786394:CTP786394 DDC786394:DDL786394 DMY786394:DNH786394 DWU786394:DXD786394 EGQ786394:EGZ786394 EQM786394:EQV786394 FAI786394:FAR786394 FKE786394:FKN786394 FUA786394:FUJ786394 GDW786394:GEF786394 GNS786394:GOB786394 GXO786394:GXX786394 HHK786394:HHT786394 HRG786394:HRP786394 IBC786394:IBL786394 IKY786394:ILH786394 IUU786394:IVD786394 JEQ786394:JEZ786394 JOM786394:JOV786394 JYI786394:JYR786394 KIE786394:KIN786394 KSA786394:KSJ786394 LBW786394:LCF786394 LLS786394:LMB786394 LVO786394:LVX786394 MFK786394:MFT786394 MPG786394:MPP786394 MZC786394:MZL786394 NIY786394:NJH786394 NSU786394:NTD786394 OCQ786394:OCZ786394 OMM786394:OMV786394 OWI786394:OWR786394 PGE786394:PGN786394 PQA786394:PQJ786394 PZW786394:QAF786394 QJS786394:QKB786394 QTO786394:QTX786394 RDK786394:RDT786394 RNG786394:RNP786394 RXC786394:RXL786394 SGY786394:SHH786394 SQU786394:SRD786394 TAQ786394:TAZ786394 TKM786394:TKV786394 TUI786394:TUR786394 UEE786394:UEN786394 UOA786394:UOJ786394 UXW786394:UYF786394 VHS786394:VIB786394 VRO786394:VRX786394 WBK786394:WBT786394 WLG786394:WLP786394 WVC786394:WVL786394 B851930:K851930 IQ851930:IZ851930 SM851930:SV851930 ACI851930:ACR851930 AME851930:AMN851930 AWA851930:AWJ851930 BFW851930:BGF851930 BPS851930:BQB851930 BZO851930:BZX851930 CJK851930:CJT851930 CTG851930:CTP851930 DDC851930:DDL851930 DMY851930:DNH851930 DWU851930:DXD851930 EGQ851930:EGZ851930 EQM851930:EQV851930 FAI851930:FAR851930 FKE851930:FKN851930 FUA851930:FUJ851930 GDW851930:GEF851930 GNS851930:GOB851930 GXO851930:GXX851930 HHK851930:HHT851930 HRG851930:HRP851930 IBC851930:IBL851930 IKY851930:ILH851930 IUU851930:IVD851930 JEQ851930:JEZ851930 JOM851930:JOV851930 JYI851930:JYR851930 KIE851930:KIN851930 KSA851930:KSJ851930 LBW851930:LCF851930 LLS851930:LMB851930 LVO851930:LVX851930 MFK851930:MFT851930 MPG851930:MPP851930 MZC851930:MZL851930 NIY851930:NJH851930 NSU851930:NTD851930 OCQ851930:OCZ851930 OMM851930:OMV851930 OWI851930:OWR851930 PGE851930:PGN851930 PQA851930:PQJ851930 PZW851930:QAF851930 QJS851930:QKB851930 QTO851930:QTX851930 RDK851930:RDT851930 RNG851930:RNP851930 RXC851930:RXL851930 SGY851930:SHH851930 SQU851930:SRD851930 TAQ851930:TAZ851930 TKM851930:TKV851930 TUI851930:TUR851930 UEE851930:UEN851930 UOA851930:UOJ851930 UXW851930:UYF851930 VHS851930:VIB851930 VRO851930:VRX851930 WBK851930:WBT851930 WLG851930:WLP851930 WVC851930:WVL851930 B917466:K917466 IQ917466:IZ917466 SM917466:SV917466 ACI917466:ACR917466 AME917466:AMN917466 AWA917466:AWJ917466 BFW917466:BGF917466 BPS917466:BQB917466 BZO917466:BZX917466 CJK917466:CJT917466 CTG917466:CTP917466 DDC917466:DDL917466 DMY917466:DNH917466 DWU917466:DXD917466 EGQ917466:EGZ917466 EQM917466:EQV917466 FAI917466:FAR917466 FKE917466:FKN917466 FUA917466:FUJ917466 GDW917466:GEF917466 GNS917466:GOB917466 GXO917466:GXX917466 HHK917466:HHT917466 HRG917466:HRP917466 IBC917466:IBL917466 IKY917466:ILH917466 IUU917466:IVD917466 JEQ917466:JEZ917466 JOM917466:JOV917466 JYI917466:JYR917466 KIE917466:KIN917466 KSA917466:KSJ917466 LBW917466:LCF917466 LLS917466:LMB917466 LVO917466:LVX917466 MFK917466:MFT917466 MPG917466:MPP917466 MZC917466:MZL917466 NIY917466:NJH917466 NSU917466:NTD917466 OCQ917466:OCZ917466 OMM917466:OMV917466 OWI917466:OWR917466 PGE917466:PGN917466 PQA917466:PQJ917466 PZW917466:QAF917466 QJS917466:QKB917466 QTO917466:QTX917466 RDK917466:RDT917466 RNG917466:RNP917466 RXC917466:RXL917466 SGY917466:SHH917466 SQU917466:SRD917466 TAQ917466:TAZ917466 TKM917466:TKV917466 TUI917466:TUR917466 UEE917466:UEN917466 UOA917466:UOJ917466 UXW917466:UYF917466 VHS917466:VIB917466 VRO917466:VRX917466 WBK917466:WBT917466 WLG917466:WLP917466 WVC917466:WVL917466 B983002:K983002 IQ983002:IZ983002 SM983002:SV983002 ACI983002:ACR983002 AME983002:AMN983002 AWA983002:AWJ983002 BFW983002:BGF983002 BPS983002:BQB983002 BZO983002:BZX983002 CJK983002:CJT983002 CTG983002:CTP983002 DDC983002:DDL983002 DMY983002:DNH983002 DWU983002:DXD983002 EGQ983002:EGZ983002 EQM983002:EQV983002 FAI983002:FAR983002 FKE983002:FKN983002 FUA983002:FUJ983002 GDW983002:GEF983002 GNS983002:GOB983002 GXO983002:GXX983002 HHK983002:HHT983002 HRG983002:HRP983002 IBC983002:IBL983002 IKY983002:ILH983002 IUU983002:IVD983002 JEQ983002:JEZ983002 JOM983002:JOV983002 JYI983002:JYR983002 KIE983002:KIN983002 KSA983002:KSJ983002 LBW983002:LCF983002 LLS983002:LMB983002 LVO983002:LVX983002 MFK983002:MFT983002 MPG983002:MPP983002 MZC983002:MZL983002 NIY983002:NJH983002 NSU983002:NTD983002 OCQ983002:OCZ983002 OMM983002:OMV983002 OWI983002:OWR983002 PGE983002:PGN983002 PQA983002:PQJ983002 PZW983002:QAF983002 QJS983002:QKB983002 QTO983002:QTX983002 RDK983002:RDT983002 RNG983002:RNP983002 RXC983002:RXL983002 SGY983002:SHH983002 SQU983002:SRD983002 TAQ983002:TAZ983002 TKM983002:TKV983002 TUI983002:TUR983002 UEE983002:UEN983002 UOA983002:UOJ983002 UXW983002:UYF983002 VHS983002:VIB983002 VRO983002:VRX983002 WBK983002:WBT983002 WLG983002:WLP983002 WVC983002:WVL983002 B52:K52 IQ52:IZ52 SM52:SV52 ACI52:ACR52 AME52:AMN52 AWA52:AWJ52 BFW52:BGF52 BPS52:BQB52 BZO52:BZX52 CJK52:CJT52 CTG52:CTP52 DDC52:DDL52 DMY52:DNH52 DWU52:DXD52 EGQ52:EGZ52 EQM52:EQV52 FAI52:FAR52 FKE52:FKN52 FUA52:FUJ52 GDW52:GEF52 GNS52:GOB52 GXO52:GXX52 HHK52:HHT52 HRG52:HRP52 IBC52:IBL52 IKY52:ILH52 IUU52:IVD52 JEQ52:JEZ52 JOM52:JOV52 JYI52:JYR52 KIE52:KIN52 KSA52:KSJ52 LBW52:LCF52 LLS52:LMB52 LVO52:LVX52 MFK52:MFT52 MPG52:MPP52 MZC52:MZL52 NIY52:NJH52 NSU52:NTD52 OCQ52:OCZ52 OMM52:OMV52 OWI52:OWR52 PGE52:PGN52 PQA52:PQJ52 PZW52:QAF52 QJS52:QKB52 QTO52:QTX52 RDK52:RDT52 RNG52:RNP52 RXC52:RXL52 SGY52:SHH52 SQU52:SRD52 TAQ52:TAZ52 TKM52:TKV52 TUI52:TUR52 UEE52:UEN52 UOA52:UOJ52 UXW52:UYF52 VHS52:VIB52 VRO52:VRX52 WBK52:WBT52 WLG52:WLP52 WVC52:WVL52 B65538:K65538 IQ65538:IZ65538 SM65538:SV65538 ACI65538:ACR65538 AME65538:AMN65538 AWA65538:AWJ65538 BFW65538:BGF65538 BPS65538:BQB65538 BZO65538:BZX65538 CJK65538:CJT65538 CTG65538:CTP65538 DDC65538:DDL65538 DMY65538:DNH65538 DWU65538:DXD65538 EGQ65538:EGZ65538 EQM65538:EQV65538 FAI65538:FAR65538 FKE65538:FKN65538 FUA65538:FUJ65538 GDW65538:GEF65538 GNS65538:GOB65538 GXO65538:GXX65538 HHK65538:HHT65538 HRG65538:HRP65538 IBC65538:IBL65538 IKY65538:ILH65538 IUU65538:IVD65538 JEQ65538:JEZ65538 JOM65538:JOV65538 JYI65538:JYR65538 KIE65538:KIN65538 KSA65538:KSJ65538 LBW65538:LCF65538 LLS65538:LMB65538 LVO65538:LVX65538 MFK65538:MFT65538 MPG65538:MPP65538 MZC65538:MZL65538 NIY65538:NJH65538 NSU65538:NTD65538 OCQ65538:OCZ65538 OMM65538:OMV65538 OWI65538:OWR65538 PGE65538:PGN65538 PQA65538:PQJ65538 PZW65538:QAF65538 QJS65538:QKB65538 QTO65538:QTX65538 RDK65538:RDT65538 RNG65538:RNP65538 RXC65538:RXL65538 SGY65538:SHH65538 SQU65538:SRD65538 TAQ65538:TAZ65538 TKM65538:TKV65538 TUI65538:TUR65538 UEE65538:UEN65538 UOA65538:UOJ65538 UXW65538:UYF65538 VHS65538:VIB65538 VRO65538:VRX65538 WBK65538:WBT65538 WLG65538:WLP65538 WVC65538:WVL65538 B131074:K131074 IQ131074:IZ131074 SM131074:SV131074 ACI131074:ACR131074 AME131074:AMN131074 AWA131074:AWJ131074 BFW131074:BGF131074 BPS131074:BQB131074 BZO131074:BZX131074 CJK131074:CJT131074 CTG131074:CTP131074 DDC131074:DDL131074 DMY131074:DNH131074 DWU131074:DXD131074 EGQ131074:EGZ131074 EQM131074:EQV131074 FAI131074:FAR131074 FKE131074:FKN131074 FUA131074:FUJ131074 GDW131074:GEF131074 GNS131074:GOB131074 GXO131074:GXX131074 HHK131074:HHT131074 HRG131074:HRP131074 IBC131074:IBL131074 IKY131074:ILH131074 IUU131074:IVD131074 JEQ131074:JEZ131074 JOM131074:JOV131074 JYI131074:JYR131074 KIE131074:KIN131074 KSA131074:KSJ131074 LBW131074:LCF131074 LLS131074:LMB131074 LVO131074:LVX131074 MFK131074:MFT131074 MPG131074:MPP131074 MZC131074:MZL131074 NIY131074:NJH131074 NSU131074:NTD131074 OCQ131074:OCZ131074 OMM131074:OMV131074 OWI131074:OWR131074 PGE131074:PGN131074 PQA131074:PQJ131074 PZW131074:QAF131074 QJS131074:QKB131074 QTO131074:QTX131074 RDK131074:RDT131074 RNG131074:RNP131074 RXC131074:RXL131074 SGY131074:SHH131074 SQU131074:SRD131074 TAQ131074:TAZ131074 TKM131074:TKV131074 TUI131074:TUR131074 UEE131074:UEN131074 UOA131074:UOJ131074 UXW131074:UYF131074 VHS131074:VIB131074 VRO131074:VRX131074 WBK131074:WBT131074 WLG131074:WLP131074 WVC131074:WVL131074 B196610:K196610 IQ196610:IZ196610 SM196610:SV196610 ACI196610:ACR196610 AME196610:AMN196610 AWA196610:AWJ196610 BFW196610:BGF196610 BPS196610:BQB196610 BZO196610:BZX196610 CJK196610:CJT196610 CTG196610:CTP196610 DDC196610:DDL196610 DMY196610:DNH196610 DWU196610:DXD196610 EGQ196610:EGZ196610 EQM196610:EQV196610 FAI196610:FAR196610 FKE196610:FKN196610 FUA196610:FUJ196610 GDW196610:GEF196610 GNS196610:GOB196610 GXO196610:GXX196610 HHK196610:HHT196610 HRG196610:HRP196610 IBC196610:IBL196610 IKY196610:ILH196610 IUU196610:IVD196610 JEQ196610:JEZ196610 JOM196610:JOV196610 JYI196610:JYR196610 KIE196610:KIN196610 KSA196610:KSJ196610 LBW196610:LCF196610 LLS196610:LMB196610 LVO196610:LVX196610 MFK196610:MFT196610 MPG196610:MPP196610 MZC196610:MZL196610 NIY196610:NJH196610 NSU196610:NTD196610 OCQ196610:OCZ196610 OMM196610:OMV196610 OWI196610:OWR196610 PGE196610:PGN196610 PQA196610:PQJ196610 PZW196610:QAF196610 QJS196610:QKB196610 QTO196610:QTX196610 RDK196610:RDT196610 RNG196610:RNP196610 RXC196610:RXL196610 SGY196610:SHH196610 SQU196610:SRD196610 TAQ196610:TAZ196610 TKM196610:TKV196610 TUI196610:TUR196610 UEE196610:UEN196610 UOA196610:UOJ196610 UXW196610:UYF196610 VHS196610:VIB196610 VRO196610:VRX196610 WBK196610:WBT196610 WLG196610:WLP196610 WVC196610:WVL196610 B262146:K262146 IQ262146:IZ262146 SM262146:SV262146 ACI262146:ACR262146 AME262146:AMN262146 AWA262146:AWJ262146 BFW262146:BGF262146 BPS262146:BQB262146 BZO262146:BZX262146 CJK262146:CJT262146 CTG262146:CTP262146 DDC262146:DDL262146 DMY262146:DNH262146 DWU262146:DXD262146 EGQ262146:EGZ262146 EQM262146:EQV262146 FAI262146:FAR262146 FKE262146:FKN262146 FUA262146:FUJ262146 GDW262146:GEF262146 GNS262146:GOB262146 GXO262146:GXX262146 HHK262146:HHT262146 HRG262146:HRP262146 IBC262146:IBL262146 IKY262146:ILH262146 IUU262146:IVD262146 JEQ262146:JEZ262146 JOM262146:JOV262146 JYI262146:JYR262146 KIE262146:KIN262146 KSA262146:KSJ262146 LBW262146:LCF262146 LLS262146:LMB262146 LVO262146:LVX262146 MFK262146:MFT262146 MPG262146:MPP262146 MZC262146:MZL262146 NIY262146:NJH262146 NSU262146:NTD262146 OCQ262146:OCZ262146 OMM262146:OMV262146 OWI262146:OWR262146 PGE262146:PGN262146 PQA262146:PQJ262146 PZW262146:QAF262146 QJS262146:QKB262146 QTO262146:QTX262146 RDK262146:RDT262146 RNG262146:RNP262146 RXC262146:RXL262146 SGY262146:SHH262146 SQU262146:SRD262146 TAQ262146:TAZ262146 TKM262146:TKV262146 TUI262146:TUR262146 UEE262146:UEN262146 UOA262146:UOJ262146 UXW262146:UYF262146 VHS262146:VIB262146 VRO262146:VRX262146 WBK262146:WBT262146 WLG262146:WLP262146 WVC262146:WVL262146 B327682:K327682 IQ327682:IZ327682 SM327682:SV327682 ACI327682:ACR327682 AME327682:AMN327682 AWA327682:AWJ327682 BFW327682:BGF327682 BPS327682:BQB327682 BZO327682:BZX327682 CJK327682:CJT327682 CTG327682:CTP327682 DDC327682:DDL327682 DMY327682:DNH327682 DWU327682:DXD327682 EGQ327682:EGZ327682 EQM327682:EQV327682 FAI327682:FAR327682 FKE327682:FKN327682 FUA327682:FUJ327682 GDW327682:GEF327682 GNS327682:GOB327682 GXO327682:GXX327682 HHK327682:HHT327682 HRG327682:HRP327682 IBC327682:IBL327682 IKY327682:ILH327682 IUU327682:IVD327682 JEQ327682:JEZ327682 JOM327682:JOV327682 JYI327682:JYR327682 KIE327682:KIN327682 KSA327682:KSJ327682 LBW327682:LCF327682 LLS327682:LMB327682 LVO327682:LVX327682 MFK327682:MFT327682 MPG327682:MPP327682 MZC327682:MZL327682 NIY327682:NJH327682 NSU327682:NTD327682 OCQ327682:OCZ327682 OMM327682:OMV327682 OWI327682:OWR327682 PGE327682:PGN327682 PQA327682:PQJ327682 PZW327682:QAF327682 QJS327682:QKB327682 QTO327682:QTX327682 RDK327682:RDT327682 RNG327682:RNP327682 RXC327682:RXL327682 SGY327682:SHH327682 SQU327682:SRD327682 TAQ327682:TAZ327682 TKM327682:TKV327682 TUI327682:TUR327682 UEE327682:UEN327682 UOA327682:UOJ327682 UXW327682:UYF327682 VHS327682:VIB327682 VRO327682:VRX327682 WBK327682:WBT327682 WLG327682:WLP327682 WVC327682:WVL327682 B393218:K393218 IQ393218:IZ393218 SM393218:SV393218 ACI393218:ACR393218 AME393218:AMN393218 AWA393218:AWJ393218 BFW393218:BGF393218 BPS393218:BQB393218 BZO393218:BZX393218 CJK393218:CJT393218 CTG393218:CTP393218 DDC393218:DDL393218 DMY393218:DNH393218 DWU393218:DXD393218 EGQ393218:EGZ393218 EQM393218:EQV393218 FAI393218:FAR393218 FKE393218:FKN393218 FUA393218:FUJ393218 GDW393218:GEF393218 GNS393218:GOB393218 GXO393218:GXX393218 HHK393218:HHT393218 HRG393218:HRP393218 IBC393218:IBL393218 IKY393218:ILH393218 IUU393218:IVD393218 JEQ393218:JEZ393218 JOM393218:JOV393218 JYI393218:JYR393218 KIE393218:KIN393218 KSA393218:KSJ393218 LBW393218:LCF393218 LLS393218:LMB393218 LVO393218:LVX393218 MFK393218:MFT393218 MPG393218:MPP393218 MZC393218:MZL393218 NIY393218:NJH393218 NSU393218:NTD393218 OCQ393218:OCZ393218 OMM393218:OMV393218 OWI393218:OWR393218 PGE393218:PGN393218 PQA393218:PQJ393218 PZW393218:QAF393218 QJS393218:QKB393218 QTO393218:QTX393218 RDK393218:RDT393218 RNG393218:RNP393218 RXC393218:RXL393218 SGY393218:SHH393218 SQU393218:SRD393218 TAQ393218:TAZ393218 TKM393218:TKV393218 TUI393218:TUR393218 UEE393218:UEN393218 UOA393218:UOJ393218 UXW393218:UYF393218 VHS393218:VIB393218 VRO393218:VRX393218 WBK393218:WBT393218 WLG393218:WLP393218 WVC393218:WVL393218 B458754:K458754 IQ458754:IZ458754 SM458754:SV458754 ACI458754:ACR458754 AME458754:AMN458754 AWA458754:AWJ458754 BFW458754:BGF458754 BPS458754:BQB458754 BZO458754:BZX458754 CJK458754:CJT458754 CTG458754:CTP458754 DDC458754:DDL458754 DMY458754:DNH458754 DWU458754:DXD458754 EGQ458754:EGZ458754 EQM458754:EQV458754 FAI458754:FAR458754 FKE458754:FKN458754 FUA458754:FUJ458754 GDW458754:GEF458754 GNS458754:GOB458754 GXO458754:GXX458754 HHK458754:HHT458754 HRG458754:HRP458754 IBC458754:IBL458754 IKY458754:ILH458754 IUU458754:IVD458754 JEQ458754:JEZ458754 JOM458754:JOV458754 JYI458754:JYR458754 KIE458754:KIN458754 KSA458754:KSJ458754 LBW458754:LCF458754 LLS458754:LMB458754 LVO458754:LVX458754 MFK458754:MFT458754 MPG458754:MPP458754 MZC458754:MZL458754 NIY458754:NJH458754 NSU458754:NTD458754 OCQ458754:OCZ458754 OMM458754:OMV458754 OWI458754:OWR458754 PGE458754:PGN458754 PQA458754:PQJ458754 PZW458754:QAF458754 QJS458754:QKB458754 QTO458754:QTX458754 RDK458754:RDT458754 RNG458754:RNP458754 RXC458754:RXL458754 SGY458754:SHH458754 SQU458754:SRD458754 TAQ458754:TAZ458754 TKM458754:TKV458754 TUI458754:TUR458754 UEE458754:UEN458754 UOA458754:UOJ458754 UXW458754:UYF458754 VHS458754:VIB458754 VRO458754:VRX458754 WBK458754:WBT458754 WLG458754:WLP458754 WVC458754:WVL458754 B524290:K524290 IQ524290:IZ524290 SM524290:SV524290 ACI524290:ACR524290 AME524290:AMN524290 AWA524290:AWJ524290 BFW524290:BGF524290 BPS524290:BQB524290 BZO524290:BZX524290 CJK524290:CJT524290 CTG524290:CTP524290 DDC524290:DDL524290 DMY524290:DNH524290 DWU524290:DXD524290 EGQ524290:EGZ524290 EQM524290:EQV524290 FAI524290:FAR524290 FKE524290:FKN524290 FUA524290:FUJ524290 GDW524290:GEF524290 GNS524290:GOB524290 GXO524290:GXX524290 HHK524290:HHT524290 HRG524290:HRP524290 IBC524290:IBL524290 IKY524290:ILH524290 IUU524290:IVD524290 JEQ524290:JEZ524290 JOM524290:JOV524290 JYI524290:JYR524290 KIE524290:KIN524290 KSA524290:KSJ524290 LBW524290:LCF524290 LLS524290:LMB524290 LVO524290:LVX524290 MFK524290:MFT524290 MPG524290:MPP524290 MZC524290:MZL524290 NIY524290:NJH524290 NSU524290:NTD524290 OCQ524290:OCZ524290 OMM524290:OMV524290 OWI524290:OWR524290 PGE524290:PGN524290 PQA524290:PQJ524290 PZW524290:QAF524290 QJS524290:QKB524290 QTO524290:QTX524290 RDK524290:RDT524290 RNG524290:RNP524290 RXC524290:RXL524290 SGY524290:SHH524290 SQU524290:SRD524290 TAQ524290:TAZ524290 TKM524290:TKV524290 TUI524290:TUR524290 UEE524290:UEN524290 UOA524290:UOJ524290 UXW524290:UYF524290 VHS524290:VIB524290 VRO524290:VRX524290 WBK524290:WBT524290 WLG524290:WLP524290 WVC524290:WVL524290 B589826:K589826 IQ589826:IZ589826 SM589826:SV589826 ACI589826:ACR589826 AME589826:AMN589826 AWA589826:AWJ589826 BFW589826:BGF589826 BPS589826:BQB589826 BZO589826:BZX589826 CJK589826:CJT589826 CTG589826:CTP589826 DDC589826:DDL589826 DMY589826:DNH589826 DWU589826:DXD589826 EGQ589826:EGZ589826 EQM589826:EQV589826 FAI589826:FAR589826 FKE589826:FKN589826 FUA589826:FUJ589826 GDW589826:GEF589826 GNS589826:GOB589826 GXO589826:GXX589826 HHK589826:HHT589826 HRG589826:HRP589826 IBC589826:IBL589826 IKY589826:ILH589826 IUU589826:IVD589826 JEQ589826:JEZ589826 JOM589826:JOV589826 JYI589826:JYR589826 KIE589826:KIN589826 KSA589826:KSJ589826 LBW589826:LCF589826 LLS589826:LMB589826 LVO589826:LVX589826 MFK589826:MFT589826 MPG589826:MPP589826 MZC589826:MZL589826 NIY589826:NJH589826 NSU589826:NTD589826 OCQ589826:OCZ589826 OMM589826:OMV589826 OWI589826:OWR589826 PGE589826:PGN589826 PQA589826:PQJ589826 PZW589826:QAF589826 QJS589826:QKB589826 QTO589826:QTX589826 RDK589826:RDT589826 RNG589826:RNP589826 RXC589826:RXL589826 SGY589826:SHH589826 SQU589826:SRD589826 TAQ589826:TAZ589826 TKM589826:TKV589826 TUI589826:TUR589826 UEE589826:UEN589826 UOA589826:UOJ589826 UXW589826:UYF589826 VHS589826:VIB589826 VRO589826:VRX589826 WBK589826:WBT589826 WLG589826:WLP589826 WVC589826:WVL589826 B655362:K655362 IQ655362:IZ655362 SM655362:SV655362 ACI655362:ACR655362 AME655362:AMN655362 AWA655362:AWJ655362 BFW655362:BGF655362 BPS655362:BQB655362 BZO655362:BZX655362 CJK655362:CJT655362 CTG655362:CTP655362 DDC655362:DDL655362 DMY655362:DNH655362 DWU655362:DXD655362 EGQ655362:EGZ655362 EQM655362:EQV655362 FAI655362:FAR655362 FKE655362:FKN655362 FUA655362:FUJ655362 GDW655362:GEF655362 GNS655362:GOB655362 GXO655362:GXX655362 HHK655362:HHT655362 HRG655362:HRP655362 IBC655362:IBL655362 IKY655362:ILH655362 IUU655362:IVD655362 JEQ655362:JEZ655362 JOM655362:JOV655362 JYI655362:JYR655362 KIE655362:KIN655362 KSA655362:KSJ655362 LBW655362:LCF655362 LLS655362:LMB655362 LVO655362:LVX655362 MFK655362:MFT655362 MPG655362:MPP655362 MZC655362:MZL655362 NIY655362:NJH655362 NSU655362:NTD655362 OCQ655362:OCZ655362 OMM655362:OMV655362 OWI655362:OWR655362 PGE655362:PGN655362 PQA655362:PQJ655362 PZW655362:QAF655362 QJS655362:QKB655362 QTO655362:QTX655362 RDK655362:RDT655362 RNG655362:RNP655362 RXC655362:RXL655362 SGY655362:SHH655362 SQU655362:SRD655362 TAQ655362:TAZ655362 TKM655362:TKV655362 TUI655362:TUR655362 UEE655362:UEN655362 UOA655362:UOJ655362 UXW655362:UYF655362 VHS655362:VIB655362 VRO655362:VRX655362 WBK655362:WBT655362 WLG655362:WLP655362 WVC655362:WVL655362 B720898:K720898 IQ720898:IZ720898 SM720898:SV720898 ACI720898:ACR720898 AME720898:AMN720898 AWA720898:AWJ720898 BFW720898:BGF720898 BPS720898:BQB720898 BZO720898:BZX720898 CJK720898:CJT720898 CTG720898:CTP720898 DDC720898:DDL720898 DMY720898:DNH720898 DWU720898:DXD720898 EGQ720898:EGZ720898 EQM720898:EQV720898 FAI720898:FAR720898 FKE720898:FKN720898 FUA720898:FUJ720898 GDW720898:GEF720898 GNS720898:GOB720898 GXO720898:GXX720898 HHK720898:HHT720898 HRG720898:HRP720898 IBC720898:IBL720898 IKY720898:ILH720898 IUU720898:IVD720898 JEQ720898:JEZ720898 JOM720898:JOV720898 JYI720898:JYR720898 KIE720898:KIN720898 KSA720898:KSJ720898 LBW720898:LCF720898 LLS720898:LMB720898 LVO720898:LVX720898 MFK720898:MFT720898 MPG720898:MPP720898 MZC720898:MZL720898 NIY720898:NJH720898 NSU720898:NTD720898 OCQ720898:OCZ720898 OMM720898:OMV720898 OWI720898:OWR720898 PGE720898:PGN720898 PQA720898:PQJ720898 PZW720898:QAF720898 QJS720898:QKB720898 QTO720898:QTX720898 RDK720898:RDT720898 RNG720898:RNP720898 RXC720898:RXL720898 SGY720898:SHH720898 SQU720898:SRD720898 TAQ720898:TAZ720898 TKM720898:TKV720898 TUI720898:TUR720898 UEE720898:UEN720898 UOA720898:UOJ720898 UXW720898:UYF720898 VHS720898:VIB720898 VRO720898:VRX720898 WBK720898:WBT720898 WLG720898:WLP720898 WVC720898:WVL720898 B786434:K786434 IQ786434:IZ786434 SM786434:SV786434 ACI786434:ACR786434 AME786434:AMN786434 AWA786434:AWJ786434 BFW786434:BGF786434 BPS786434:BQB786434 BZO786434:BZX786434 CJK786434:CJT786434 CTG786434:CTP786434 DDC786434:DDL786434 DMY786434:DNH786434 DWU786434:DXD786434 EGQ786434:EGZ786434 EQM786434:EQV786434 FAI786434:FAR786434 FKE786434:FKN786434 FUA786434:FUJ786434 GDW786434:GEF786434 GNS786434:GOB786434 GXO786434:GXX786434 HHK786434:HHT786434 HRG786434:HRP786434 IBC786434:IBL786434 IKY786434:ILH786434 IUU786434:IVD786434 JEQ786434:JEZ786434 JOM786434:JOV786434 JYI786434:JYR786434 KIE786434:KIN786434 KSA786434:KSJ786434 LBW786434:LCF786434 LLS786434:LMB786434 LVO786434:LVX786434 MFK786434:MFT786434 MPG786434:MPP786434 MZC786434:MZL786434 NIY786434:NJH786434 NSU786434:NTD786434 OCQ786434:OCZ786434 OMM786434:OMV786434 OWI786434:OWR786434 PGE786434:PGN786434 PQA786434:PQJ786434 PZW786434:QAF786434 QJS786434:QKB786434 QTO786434:QTX786434 RDK786434:RDT786434 RNG786434:RNP786434 RXC786434:RXL786434 SGY786434:SHH786434 SQU786434:SRD786434 TAQ786434:TAZ786434 TKM786434:TKV786434 TUI786434:TUR786434 UEE786434:UEN786434 UOA786434:UOJ786434 UXW786434:UYF786434 VHS786434:VIB786434 VRO786434:VRX786434 WBK786434:WBT786434 WLG786434:WLP786434 WVC786434:WVL786434 B851970:K851970 IQ851970:IZ851970 SM851970:SV851970 ACI851970:ACR851970 AME851970:AMN851970 AWA851970:AWJ851970 BFW851970:BGF851970 BPS851970:BQB851970 BZO851970:BZX851970 CJK851970:CJT851970 CTG851970:CTP851970 DDC851970:DDL851970 DMY851970:DNH851970 DWU851970:DXD851970 EGQ851970:EGZ851970 EQM851970:EQV851970 FAI851970:FAR851970 FKE851970:FKN851970 FUA851970:FUJ851970 GDW851970:GEF851970 GNS851970:GOB851970 GXO851970:GXX851970 HHK851970:HHT851970 HRG851970:HRP851970 IBC851970:IBL851970 IKY851970:ILH851970 IUU851970:IVD851970 JEQ851970:JEZ851970 JOM851970:JOV851970 JYI851970:JYR851970 KIE851970:KIN851970 KSA851970:KSJ851970 LBW851970:LCF851970 LLS851970:LMB851970 LVO851970:LVX851970 MFK851970:MFT851970 MPG851970:MPP851970 MZC851970:MZL851970 NIY851970:NJH851970 NSU851970:NTD851970 OCQ851970:OCZ851970 OMM851970:OMV851970 OWI851970:OWR851970 PGE851970:PGN851970 PQA851970:PQJ851970 PZW851970:QAF851970 QJS851970:QKB851970 QTO851970:QTX851970 RDK851970:RDT851970 RNG851970:RNP851970 RXC851970:RXL851970 SGY851970:SHH851970 SQU851970:SRD851970 TAQ851970:TAZ851970 TKM851970:TKV851970 TUI851970:TUR851970 UEE851970:UEN851970 UOA851970:UOJ851970 UXW851970:UYF851970 VHS851970:VIB851970 VRO851970:VRX851970 WBK851970:WBT851970 WLG851970:WLP851970 WVC851970:WVL851970 B917506:K917506 IQ917506:IZ917506 SM917506:SV917506 ACI917506:ACR917506 AME917506:AMN917506 AWA917506:AWJ917506 BFW917506:BGF917506 BPS917506:BQB917506 BZO917506:BZX917506 CJK917506:CJT917506 CTG917506:CTP917506 DDC917506:DDL917506 DMY917506:DNH917506 DWU917506:DXD917506 EGQ917506:EGZ917506 EQM917506:EQV917506 FAI917506:FAR917506 FKE917506:FKN917506 FUA917506:FUJ917506 GDW917506:GEF917506 GNS917506:GOB917506 GXO917506:GXX917506 HHK917506:HHT917506 HRG917506:HRP917506 IBC917506:IBL917506 IKY917506:ILH917506 IUU917506:IVD917506 JEQ917506:JEZ917506 JOM917506:JOV917506 JYI917506:JYR917506 KIE917506:KIN917506 KSA917506:KSJ917506 LBW917506:LCF917506 LLS917506:LMB917506 LVO917506:LVX917506 MFK917506:MFT917506 MPG917506:MPP917506 MZC917506:MZL917506 NIY917506:NJH917506 NSU917506:NTD917506 OCQ917506:OCZ917506 OMM917506:OMV917506 OWI917506:OWR917506 PGE917506:PGN917506 PQA917506:PQJ917506 PZW917506:QAF917506 QJS917506:QKB917506 QTO917506:QTX917506 RDK917506:RDT917506 RNG917506:RNP917506 RXC917506:RXL917506 SGY917506:SHH917506 SQU917506:SRD917506 TAQ917506:TAZ917506 TKM917506:TKV917506 TUI917506:TUR917506 UEE917506:UEN917506 UOA917506:UOJ917506 UXW917506:UYF917506 VHS917506:VIB917506 VRO917506:VRX917506 WBK917506:WBT917506 WLG917506:WLP917506 WVC917506:WVL917506 B983042:K983042 IQ983042:IZ983042 SM983042:SV983042 ACI983042:ACR983042 AME983042:AMN983042 AWA983042:AWJ983042 BFW983042:BGF983042 BPS983042:BQB983042 BZO983042:BZX983042 CJK983042:CJT983042 CTG983042:CTP983042 DDC983042:DDL983042 DMY983042:DNH983042 DWU983042:DXD983042 EGQ983042:EGZ983042 EQM983042:EQV983042 FAI983042:FAR983042 FKE983042:FKN983042 FUA983042:FUJ983042 GDW983042:GEF983042 GNS983042:GOB983042 GXO983042:GXX983042 HHK983042:HHT983042 HRG983042:HRP983042 IBC983042:IBL983042 IKY983042:ILH983042 IUU983042:IVD983042 JEQ983042:JEZ983042 JOM983042:JOV983042 JYI983042:JYR983042 KIE983042:KIN983042 KSA983042:KSJ983042 LBW983042:LCF983042 LLS983042:LMB983042 LVO983042:LVX983042 MFK983042:MFT983042 MPG983042:MPP983042 MZC983042:MZL983042 NIY983042:NJH983042 NSU983042:NTD983042 OCQ983042:OCZ983042 OMM983042:OMV983042 OWI983042:OWR983042 PGE983042:PGN983042 PQA983042:PQJ983042 PZW983042:QAF983042 QJS983042:QKB983042 QTO983042:QTX983042 RDK983042:RDT983042 RNG983042:RNP983042 RXC983042:RXL983042 SGY983042:SHH983042 SQU983042:SRD983042 TAQ983042:TAZ983042 TKM983042:TKV983042 TUI983042:TUR983042 UEE983042:UEN983042 UOA983042:UOJ983042 UXW983042:UYF983042 VHS983042:VIB983042 VRO983042:VRX983042 WBK983042:WBT983042 WLG983042:WLP983042 WVC983042:WVL983042 B65578:K65578 IQ65578:IZ65578 SM65578:SV65578 ACI65578:ACR65578 AME65578:AMN65578 AWA65578:AWJ65578 BFW65578:BGF65578 BPS65578:BQB65578 BZO65578:BZX65578 CJK65578:CJT65578 CTG65578:CTP65578 DDC65578:DDL65578 DMY65578:DNH65578 DWU65578:DXD65578 EGQ65578:EGZ65578 EQM65578:EQV65578 FAI65578:FAR65578 FKE65578:FKN65578 FUA65578:FUJ65578 GDW65578:GEF65578 GNS65578:GOB65578 GXO65578:GXX65578 HHK65578:HHT65578 HRG65578:HRP65578 IBC65578:IBL65578 IKY65578:ILH65578 IUU65578:IVD65578 JEQ65578:JEZ65578 JOM65578:JOV65578 JYI65578:JYR65578 KIE65578:KIN65578 KSA65578:KSJ65578 LBW65578:LCF65578 LLS65578:LMB65578 LVO65578:LVX65578 MFK65578:MFT65578 MPG65578:MPP65578 MZC65578:MZL65578 NIY65578:NJH65578 NSU65578:NTD65578 OCQ65578:OCZ65578 OMM65578:OMV65578 OWI65578:OWR65578 PGE65578:PGN65578 PQA65578:PQJ65578 PZW65578:QAF65578 QJS65578:QKB65578 QTO65578:QTX65578 RDK65578:RDT65578 RNG65578:RNP65578 RXC65578:RXL65578 SGY65578:SHH65578 SQU65578:SRD65578 TAQ65578:TAZ65578 TKM65578:TKV65578 TUI65578:TUR65578 UEE65578:UEN65578 UOA65578:UOJ65578 UXW65578:UYF65578 VHS65578:VIB65578 VRO65578:VRX65578 WBK65578:WBT65578 WLG65578:WLP65578 WVC65578:WVL65578 B131114:K131114 IQ131114:IZ131114 SM131114:SV131114 ACI131114:ACR131114 AME131114:AMN131114 AWA131114:AWJ131114 BFW131114:BGF131114 BPS131114:BQB131114 BZO131114:BZX131114 CJK131114:CJT131114 CTG131114:CTP131114 DDC131114:DDL131114 DMY131114:DNH131114 DWU131114:DXD131114 EGQ131114:EGZ131114 EQM131114:EQV131114 FAI131114:FAR131114 FKE131114:FKN131114 FUA131114:FUJ131114 GDW131114:GEF131114 GNS131114:GOB131114 GXO131114:GXX131114 HHK131114:HHT131114 HRG131114:HRP131114 IBC131114:IBL131114 IKY131114:ILH131114 IUU131114:IVD131114 JEQ131114:JEZ131114 JOM131114:JOV131114 JYI131114:JYR131114 KIE131114:KIN131114 KSA131114:KSJ131114 LBW131114:LCF131114 LLS131114:LMB131114 LVO131114:LVX131114 MFK131114:MFT131114 MPG131114:MPP131114 MZC131114:MZL131114 NIY131114:NJH131114 NSU131114:NTD131114 OCQ131114:OCZ131114 OMM131114:OMV131114 OWI131114:OWR131114 PGE131114:PGN131114 PQA131114:PQJ131114 PZW131114:QAF131114 QJS131114:QKB131114 QTO131114:QTX131114 RDK131114:RDT131114 RNG131114:RNP131114 RXC131114:RXL131114 SGY131114:SHH131114 SQU131114:SRD131114 TAQ131114:TAZ131114 TKM131114:TKV131114 TUI131114:TUR131114 UEE131114:UEN131114 UOA131114:UOJ131114 UXW131114:UYF131114 VHS131114:VIB131114 VRO131114:VRX131114 WBK131114:WBT131114 WLG131114:WLP131114 WVC131114:WVL131114 B196650:K196650 IQ196650:IZ196650 SM196650:SV196650 ACI196650:ACR196650 AME196650:AMN196650 AWA196650:AWJ196650 BFW196650:BGF196650 BPS196650:BQB196650 BZO196650:BZX196650 CJK196650:CJT196650 CTG196650:CTP196650 DDC196650:DDL196650 DMY196650:DNH196650 DWU196650:DXD196650 EGQ196650:EGZ196650 EQM196650:EQV196650 FAI196650:FAR196650 FKE196650:FKN196650 FUA196650:FUJ196650 GDW196650:GEF196650 GNS196650:GOB196650 GXO196650:GXX196650 HHK196650:HHT196650 HRG196650:HRP196650 IBC196650:IBL196650 IKY196650:ILH196650 IUU196650:IVD196650 JEQ196650:JEZ196650 JOM196650:JOV196650 JYI196650:JYR196650 KIE196650:KIN196650 KSA196650:KSJ196650 LBW196650:LCF196650 LLS196650:LMB196650 LVO196650:LVX196650 MFK196650:MFT196650 MPG196650:MPP196650 MZC196650:MZL196650 NIY196650:NJH196650 NSU196650:NTD196650 OCQ196650:OCZ196650 OMM196650:OMV196650 OWI196650:OWR196650 PGE196650:PGN196650 PQA196650:PQJ196650 PZW196650:QAF196650 QJS196650:QKB196650 QTO196650:QTX196650 RDK196650:RDT196650 RNG196650:RNP196650 RXC196650:RXL196650 SGY196650:SHH196650 SQU196650:SRD196650 TAQ196650:TAZ196650 TKM196650:TKV196650 TUI196650:TUR196650 UEE196650:UEN196650 UOA196650:UOJ196650 UXW196650:UYF196650 VHS196650:VIB196650 VRO196650:VRX196650 WBK196650:WBT196650 WLG196650:WLP196650 WVC196650:WVL196650 B262186:K262186 IQ262186:IZ262186 SM262186:SV262186 ACI262186:ACR262186 AME262186:AMN262186 AWA262186:AWJ262186 BFW262186:BGF262186 BPS262186:BQB262186 BZO262186:BZX262186 CJK262186:CJT262186 CTG262186:CTP262186 DDC262186:DDL262186 DMY262186:DNH262186 DWU262186:DXD262186 EGQ262186:EGZ262186 EQM262186:EQV262186 FAI262186:FAR262186 FKE262186:FKN262186 FUA262186:FUJ262186 GDW262186:GEF262186 GNS262186:GOB262186 GXO262186:GXX262186 HHK262186:HHT262186 HRG262186:HRP262186 IBC262186:IBL262186 IKY262186:ILH262186 IUU262186:IVD262186 JEQ262186:JEZ262186 JOM262186:JOV262186 JYI262186:JYR262186 KIE262186:KIN262186 KSA262186:KSJ262186 LBW262186:LCF262186 LLS262186:LMB262186 LVO262186:LVX262186 MFK262186:MFT262186 MPG262186:MPP262186 MZC262186:MZL262186 NIY262186:NJH262186 NSU262186:NTD262186 OCQ262186:OCZ262186 OMM262186:OMV262186 OWI262186:OWR262186 PGE262186:PGN262186 PQA262186:PQJ262186 PZW262186:QAF262186 QJS262186:QKB262186 QTO262186:QTX262186 RDK262186:RDT262186 RNG262186:RNP262186 RXC262186:RXL262186 SGY262186:SHH262186 SQU262186:SRD262186 TAQ262186:TAZ262186 TKM262186:TKV262186 TUI262186:TUR262186 UEE262186:UEN262186 UOA262186:UOJ262186 UXW262186:UYF262186 VHS262186:VIB262186 VRO262186:VRX262186 WBK262186:WBT262186 WLG262186:WLP262186 WVC262186:WVL262186 B327722:K327722 IQ327722:IZ327722 SM327722:SV327722 ACI327722:ACR327722 AME327722:AMN327722 AWA327722:AWJ327722 BFW327722:BGF327722 BPS327722:BQB327722 BZO327722:BZX327722 CJK327722:CJT327722 CTG327722:CTP327722 DDC327722:DDL327722 DMY327722:DNH327722 DWU327722:DXD327722 EGQ327722:EGZ327722 EQM327722:EQV327722 FAI327722:FAR327722 FKE327722:FKN327722 FUA327722:FUJ327722 GDW327722:GEF327722 GNS327722:GOB327722 GXO327722:GXX327722 HHK327722:HHT327722 HRG327722:HRP327722 IBC327722:IBL327722 IKY327722:ILH327722 IUU327722:IVD327722 JEQ327722:JEZ327722 JOM327722:JOV327722 JYI327722:JYR327722 KIE327722:KIN327722 KSA327722:KSJ327722 LBW327722:LCF327722 LLS327722:LMB327722 LVO327722:LVX327722 MFK327722:MFT327722 MPG327722:MPP327722 MZC327722:MZL327722 NIY327722:NJH327722 NSU327722:NTD327722 OCQ327722:OCZ327722 OMM327722:OMV327722 OWI327722:OWR327722 PGE327722:PGN327722 PQA327722:PQJ327722 PZW327722:QAF327722 QJS327722:QKB327722 QTO327722:QTX327722 RDK327722:RDT327722 RNG327722:RNP327722 RXC327722:RXL327722 SGY327722:SHH327722 SQU327722:SRD327722 TAQ327722:TAZ327722 TKM327722:TKV327722 TUI327722:TUR327722 UEE327722:UEN327722 UOA327722:UOJ327722 UXW327722:UYF327722 VHS327722:VIB327722 VRO327722:VRX327722 WBK327722:WBT327722 WLG327722:WLP327722 WVC327722:WVL327722 B393258:K393258 IQ393258:IZ393258 SM393258:SV393258 ACI393258:ACR393258 AME393258:AMN393258 AWA393258:AWJ393258 BFW393258:BGF393258 BPS393258:BQB393258 BZO393258:BZX393258 CJK393258:CJT393258 CTG393258:CTP393258 DDC393258:DDL393258 DMY393258:DNH393258 DWU393258:DXD393258 EGQ393258:EGZ393258 EQM393258:EQV393258 FAI393258:FAR393258 FKE393258:FKN393258 FUA393258:FUJ393258 GDW393258:GEF393258 GNS393258:GOB393258 GXO393258:GXX393258 HHK393258:HHT393258 HRG393258:HRP393258 IBC393258:IBL393258 IKY393258:ILH393258 IUU393258:IVD393258 JEQ393258:JEZ393258 JOM393258:JOV393258 JYI393258:JYR393258 KIE393258:KIN393258 KSA393258:KSJ393258 LBW393258:LCF393258 LLS393258:LMB393258 LVO393258:LVX393258 MFK393258:MFT393258 MPG393258:MPP393258 MZC393258:MZL393258 NIY393258:NJH393258 NSU393258:NTD393258 OCQ393258:OCZ393258 OMM393258:OMV393258 OWI393258:OWR393258 PGE393258:PGN393258 PQA393258:PQJ393258 PZW393258:QAF393258 QJS393258:QKB393258 QTO393258:QTX393258 RDK393258:RDT393258 RNG393258:RNP393258 RXC393258:RXL393258 SGY393258:SHH393258 SQU393258:SRD393258 TAQ393258:TAZ393258 TKM393258:TKV393258 TUI393258:TUR393258 UEE393258:UEN393258 UOA393258:UOJ393258 UXW393258:UYF393258 VHS393258:VIB393258 VRO393258:VRX393258 WBK393258:WBT393258 WLG393258:WLP393258 WVC393258:WVL393258 B458794:K458794 IQ458794:IZ458794 SM458794:SV458794 ACI458794:ACR458794 AME458794:AMN458794 AWA458794:AWJ458794 BFW458794:BGF458794 BPS458794:BQB458794 BZO458794:BZX458794 CJK458794:CJT458794 CTG458794:CTP458794 DDC458794:DDL458794 DMY458794:DNH458794 DWU458794:DXD458794 EGQ458794:EGZ458794 EQM458794:EQV458794 FAI458794:FAR458794 FKE458794:FKN458794 FUA458794:FUJ458794 GDW458794:GEF458794 GNS458794:GOB458794 GXO458794:GXX458794 HHK458794:HHT458794 HRG458794:HRP458794 IBC458794:IBL458794 IKY458794:ILH458794 IUU458794:IVD458794 JEQ458794:JEZ458794 JOM458794:JOV458794 JYI458794:JYR458794 KIE458794:KIN458794 KSA458794:KSJ458794 LBW458794:LCF458794 LLS458794:LMB458794 LVO458794:LVX458794 MFK458794:MFT458794 MPG458794:MPP458794 MZC458794:MZL458794 NIY458794:NJH458794 NSU458794:NTD458794 OCQ458794:OCZ458794 OMM458794:OMV458794 OWI458794:OWR458794 PGE458794:PGN458794 PQA458794:PQJ458794 PZW458794:QAF458794 QJS458794:QKB458794 QTO458794:QTX458794 RDK458794:RDT458794 RNG458794:RNP458794 RXC458794:RXL458794 SGY458794:SHH458794 SQU458794:SRD458794 TAQ458794:TAZ458794 TKM458794:TKV458794 TUI458794:TUR458794 UEE458794:UEN458794 UOA458794:UOJ458794 UXW458794:UYF458794 VHS458794:VIB458794 VRO458794:VRX458794 WBK458794:WBT458794 WLG458794:WLP458794 WVC458794:WVL458794 B524330:K524330 IQ524330:IZ524330 SM524330:SV524330 ACI524330:ACR524330 AME524330:AMN524330 AWA524330:AWJ524330 BFW524330:BGF524330 BPS524330:BQB524330 BZO524330:BZX524330 CJK524330:CJT524330 CTG524330:CTP524330 DDC524330:DDL524330 DMY524330:DNH524330 DWU524330:DXD524330 EGQ524330:EGZ524330 EQM524330:EQV524330 FAI524330:FAR524330 FKE524330:FKN524330 FUA524330:FUJ524330 GDW524330:GEF524330 GNS524330:GOB524330 GXO524330:GXX524330 HHK524330:HHT524330 HRG524330:HRP524330 IBC524330:IBL524330 IKY524330:ILH524330 IUU524330:IVD524330 JEQ524330:JEZ524330 JOM524330:JOV524330 JYI524330:JYR524330 KIE524330:KIN524330 KSA524330:KSJ524330 LBW524330:LCF524330 LLS524330:LMB524330 LVO524330:LVX524330 MFK524330:MFT524330 MPG524330:MPP524330 MZC524330:MZL524330 NIY524330:NJH524330 NSU524330:NTD524330 OCQ524330:OCZ524330 OMM524330:OMV524330 OWI524330:OWR524330 PGE524330:PGN524330 PQA524330:PQJ524330 PZW524330:QAF524330 QJS524330:QKB524330 QTO524330:QTX524330 RDK524330:RDT524330 RNG524330:RNP524330 RXC524330:RXL524330 SGY524330:SHH524330 SQU524330:SRD524330 TAQ524330:TAZ524330 TKM524330:TKV524330 TUI524330:TUR524330 UEE524330:UEN524330 UOA524330:UOJ524330 UXW524330:UYF524330 VHS524330:VIB524330 VRO524330:VRX524330 WBK524330:WBT524330 WLG524330:WLP524330 WVC524330:WVL524330 B589866:K589866 IQ589866:IZ589866 SM589866:SV589866 ACI589866:ACR589866 AME589866:AMN589866 AWA589866:AWJ589866 BFW589866:BGF589866 BPS589866:BQB589866 BZO589866:BZX589866 CJK589866:CJT589866 CTG589866:CTP589866 DDC589866:DDL589866 DMY589866:DNH589866 DWU589866:DXD589866 EGQ589866:EGZ589866 EQM589866:EQV589866 FAI589866:FAR589866 FKE589866:FKN589866 FUA589866:FUJ589866 GDW589866:GEF589866 GNS589866:GOB589866 GXO589866:GXX589866 HHK589866:HHT589866 HRG589866:HRP589866 IBC589866:IBL589866 IKY589866:ILH589866 IUU589866:IVD589866 JEQ589866:JEZ589866 JOM589866:JOV589866 JYI589866:JYR589866 KIE589866:KIN589866 KSA589866:KSJ589866 LBW589866:LCF589866 LLS589866:LMB589866 LVO589866:LVX589866 MFK589866:MFT589866 MPG589866:MPP589866 MZC589866:MZL589866 NIY589866:NJH589866 NSU589866:NTD589866 OCQ589866:OCZ589866 OMM589866:OMV589866 OWI589866:OWR589866 PGE589866:PGN589866 PQA589866:PQJ589866 PZW589866:QAF589866 QJS589866:QKB589866 QTO589866:QTX589866 RDK589866:RDT589866 RNG589866:RNP589866 RXC589866:RXL589866 SGY589866:SHH589866 SQU589866:SRD589866 TAQ589866:TAZ589866 TKM589866:TKV589866 TUI589866:TUR589866 UEE589866:UEN589866 UOA589866:UOJ589866 UXW589866:UYF589866 VHS589866:VIB589866 VRO589866:VRX589866 WBK589866:WBT589866 WLG589866:WLP589866 WVC589866:WVL589866 B655402:K655402 IQ655402:IZ655402 SM655402:SV655402 ACI655402:ACR655402 AME655402:AMN655402 AWA655402:AWJ655402 BFW655402:BGF655402 BPS655402:BQB655402 BZO655402:BZX655402 CJK655402:CJT655402 CTG655402:CTP655402 DDC655402:DDL655402 DMY655402:DNH655402 DWU655402:DXD655402 EGQ655402:EGZ655402 EQM655402:EQV655402 FAI655402:FAR655402 FKE655402:FKN655402 FUA655402:FUJ655402 GDW655402:GEF655402 GNS655402:GOB655402 GXO655402:GXX655402 HHK655402:HHT655402 HRG655402:HRP655402 IBC655402:IBL655402 IKY655402:ILH655402 IUU655402:IVD655402 JEQ655402:JEZ655402 JOM655402:JOV655402 JYI655402:JYR655402 KIE655402:KIN655402 KSA655402:KSJ655402 LBW655402:LCF655402 LLS655402:LMB655402 LVO655402:LVX655402 MFK655402:MFT655402 MPG655402:MPP655402 MZC655402:MZL655402 NIY655402:NJH655402 NSU655402:NTD655402 OCQ655402:OCZ655402 OMM655402:OMV655402 OWI655402:OWR655402 PGE655402:PGN655402 PQA655402:PQJ655402 PZW655402:QAF655402 QJS655402:QKB655402 QTO655402:QTX655402 RDK655402:RDT655402 RNG655402:RNP655402 RXC655402:RXL655402 SGY655402:SHH655402 SQU655402:SRD655402 TAQ655402:TAZ655402 TKM655402:TKV655402 TUI655402:TUR655402 UEE655402:UEN655402 UOA655402:UOJ655402 UXW655402:UYF655402 VHS655402:VIB655402 VRO655402:VRX655402 WBK655402:WBT655402 WLG655402:WLP655402 WVC655402:WVL655402 B720938:K720938 IQ720938:IZ720938 SM720938:SV720938 ACI720938:ACR720938 AME720938:AMN720938 AWA720938:AWJ720938 BFW720938:BGF720938 BPS720938:BQB720938 BZO720938:BZX720938 CJK720938:CJT720938 CTG720938:CTP720938 DDC720938:DDL720938 DMY720938:DNH720938 DWU720938:DXD720938 EGQ720938:EGZ720938 EQM720938:EQV720938 FAI720938:FAR720938 FKE720938:FKN720938 FUA720938:FUJ720938 GDW720938:GEF720938 GNS720938:GOB720938 GXO720938:GXX720938 HHK720938:HHT720938 HRG720938:HRP720938 IBC720938:IBL720938 IKY720938:ILH720938 IUU720938:IVD720938 JEQ720938:JEZ720938 JOM720938:JOV720938 JYI720938:JYR720938 KIE720938:KIN720938 KSA720938:KSJ720938 LBW720938:LCF720938 LLS720938:LMB720938 LVO720938:LVX720938 MFK720938:MFT720938 MPG720938:MPP720938 MZC720938:MZL720938 NIY720938:NJH720938 NSU720938:NTD720938 OCQ720938:OCZ720938 OMM720938:OMV720938 OWI720938:OWR720938 PGE720938:PGN720938 PQA720938:PQJ720938 PZW720938:QAF720938 QJS720938:QKB720938 QTO720938:QTX720938 RDK720938:RDT720938 RNG720938:RNP720938 RXC720938:RXL720938 SGY720938:SHH720938 SQU720938:SRD720938 TAQ720938:TAZ720938 TKM720938:TKV720938 TUI720938:TUR720938 UEE720938:UEN720938 UOA720938:UOJ720938 UXW720938:UYF720938 VHS720938:VIB720938 VRO720938:VRX720938 WBK720938:WBT720938 WLG720938:WLP720938 WVC720938:WVL720938 B786474:K786474 IQ786474:IZ786474 SM786474:SV786474 ACI786474:ACR786474 AME786474:AMN786474 AWA786474:AWJ786474 BFW786474:BGF786474 BPS786474:BQB786474 BZO786474:BZX786474 CJK786474:CJT786474 CTG786474:CTP786474 DDC786474:DDL786474 DMY786474:DNH786474 DWU786474:DXD786474 EGQ786474:EGZ786474 EQM786474:EQV786474 FAI786474:FAR786474 FKE786474:FKN786474 FUA786474:FUJ786474 GDW786474:GEF786474 GNS786474:GOB786474 GXO786474:GXX786474 HHK786474:HHT786474 HRG786474:HRP786474 IBC786474:IBL786474 IKY786474:ILH786474 IUU786474:IVD786474 JEQ786474:JEZ786474 JOM786474:JOV786474 JYI786474:JYR786474 KIE786474:KIN786474 KSA786474:KSJ786474 LBW786474:LCF786474 LLS786474:LMB786474 LVO786474:LVX786474 MFK786474:MFT786474 MPG786474:MPP786474 MZC786474:MZL786474 NIY786474:NJH786474 NSU786474:NTD786474 OCQ786474:OCZ786474 OMM786474:OMV786474 OWI786474:OWR786474 PGE786474:PGN786474 PQA786474:PQJ786474 PZW786474:QAF786474 QJS786474:QKB786474 QTO786474:QTX786474 RDK786474:RDT786474 RNG786474:RNP786474 RXC786474:RXL786474 SGY786474:SHH786474 SQU786474:SRD786474 TAQ786474:TAZ786474 TKM786474:TKV786474 TUI786474:TUR786474 UEE786474:UEN786474 UOA786474:UOJ786474 UXW786474:UYF786474 VHS786474:VIB786474 VRO786474:VRX786474 WBK786474:WBT786474 WLG786474:WLP786474 WVC786474:WVL786474 B852010:K852010 IQ852010:IZ852010 SM852010:SV852010 ACI852010:ACR852010 AME852010:AMN852010 AWA852010:AWJ852010 BFW852010:BGF852010 BPS852010:BQB852010 BZO852010:BZX852010 CJK852010:CJT852010 CTG852010:CTP852010 DDC852010:DDL852010 DMY852010:DNH852010 DWU852010:DXD852010 EGQ852010:EGZ852010 EQM852010:EQV852010 FAI852010:FAR852010 FKE852010:FKN852010 FUA852010:FUJ852010 GDW852010:GEF852010 GNS852010:GOB852010 GXO852010:GXX852010 HHK852010:HHT852010 HRG852010:HRP852010 IBC852010:IBL852010 IKY852010:ILH852010 IUU852010:IVD852010 JEQ852010:JEZ852010 JOM852010:JOV852010 JYI852010:JYR852010 KIE852010:KIN852010 KSA852010:KSJ852010 LBW852010:LCF852010 LLS852010:LMB852010 LVO852010:LVX852010 MFK852010:MFT852010 MPG852010:MPP852010 MZC852010:MZL852010 NIY852010:NJH852010 NSU852010:NTD852010 OCQ852010:OCZ852010 OMM852010:OMV852010 OWI852010:OWR852010 PGE852010:PGN852010 PQA852010:PQJ852010 PZW852010:QAF852010 QJS852010:QKB852010 QTO852010:QTX852010 RDK852010:RDT852010 RNG852010:RNP852010 RXC852010:RXL852010 SGY852010:SHH852010 SQU852010:SRD852010 TAQ852010:TAZ852010 TKM852010:TKV852010 TUI852010:TUR852010 UEE852010:UEN852010 UOA852010:UOJ852010 UXW852010:UYF852010 VHS852010:VIB852010 VRO852010:VRX852010 WBK852010:WBT852010 WLG852010:WLP852010 WVC852010:WVL852010 B917546:K917546 IQ917546:IZ917546 SM917546:SV917546 ACI917546:ACR917546 AME917546:AMN917546 AWA917546:AWJ917546 BFW917546:BGF917546 BPS917546:BQB917546 BZO917546:BZX917546 CJK917546:CJT917546 CTG917546:CTP917546 DDC917546:DDL917546 DMY917546:DNH917546 DWU917546:DXD917546 EGQ917546:EGZ917546 EQM917546:EQV917546 FAI917546:FAR917546 FKE917546:FKN917546 FUA917546:FUJ917546 GDW917546:GEF917546 GNS917546:GOB917546 GXO917546:GXX917546 HHK917546:HHT917546 HRG917546:HRP917546 IBC917546:IBL917546 IKY917546:ILH917546 IUU917546:IVD917546 JEQ917546:JEZ917546 JOM917546:JOV917546 JYI917546:JYR917546 KIE917546:KIN917546 KSA917546:KSJ917546 LBW917546:LCF917546 LLS917546:LMB917546 LVO917546:LVX917546 MFK917546:MFT917546 MPG917546:MPP917546 MZC917546:MZL917546 NIY917546:NJH917546 NSU917546:NTD917546 OCQ917546:OCZ917546 OMM917546:OMV917546 OWI917546:OWR917546 PGE917546:PGN917546 PQA917546:PQJ917546 PZW917546:QAF917546 QJS917546:QKB917546 QTO917546:QTX917546 RDK917546:RDT917546 RNG917546:RNP917546 RXC917546:RXL917546 SGY917546:SHH917546 SQU917546:SRD917546 TAQ917546:TAZ917546 TKM917546:TKV917546 TUI917546:TUR917546 UEE917546:UEN917546 UOA917546:UOJ917546 UXW917546:UYF917546 VHS917546:VIB917546 VRO917546:VRX917546 WBK917546:WBT917546 WLG917546:WLP917546 WVC917546:WVL917546 B983082:K983082 IQ983082:IZ983082 SM983082:SV983082 ACI983082:ACR983082 AME983082:AMN983082 AWA983082:AWJ983082 BFW983082:BGF983082 BPS983082:BQB983082 BZO983082:BZX983082 CJK983082:CJT983082 CTG983082:CTP983082 DDC983082:DDL983082 DMY983082:DNH983082 DWU983082:DXD983082 EGQ983082:EGZ983082 EQM983082:EQV983082 FAI983082:FAR983082 FKE983082:FKN983082 FUA983082:FUJ983082 GDW983082:GEF983082 GNS983082:GOB983082 GXO983082:GXX983082 HHK983082:HHT983082 HRG983082:HRP983082 IBC983082:IBL983082 IKY983082:ILH983082 IUU983082:IVD983082 JEQ983082:JEZ983082 JOM983082:JOV983082 JYI983082:JYR983082 KIE983082:KIN983082 KSA983082:KSJ983082 LBW983082:LCF983082 LLS983082:LMB983082 LVO983082:LVX983082 MFK983082:MFT983082 MPG983082:MPP983082 MZC983082:MZL983082 NIY983082:NJH983082 NSU983082:NTD983082 OCQ983082:OCZ983082 OMM983082:OMV983082 OWI983082:OWR983082 PGE983082:PGN983082 PQA983082:PQJ983082 PZW983082:QAF983082 QJS983082:QKB983082 QTO983082:QTX983082 RDK983082:RDT983082 RNG983082:RNP983082 RXC983082:RXL983082 SGY983082:SHH983082 SQU983082:SRD983082 TAQ983082:TAZ983082 TKM983082:TKV983082 TUI983082:TUR983082 UEE983082:UEN983082 UOA983082:UOJ983082 UXW983082:UYF983082 VHS983082:VIB983082 VRO983082:VRX983082 WBK983082:WBT983082 WLG983082:WLP983082 WVC983082:WVL983082" xr:uid="{C4EA60CF-83FD-4CE5-BAFF-D86A265CD457}">
      <formula1>BDI.TipoObra</formula1>
      <formula2>0</formula2>
    </dataValidation>
    <dataValidation type="decimal" allowBlank="1" showInputMessage="1" showErrorMessage="1" errorTitle="Valor não permitido" error="Digite um percentual entre 0% e 100%." promptTitle="Valores admissíveis:" prompt="Insira valores entre 0 e 100%." sqref="J10:K10 IY10:IZ10 SU10:SV10 ACQ10:ACR10 AMM10:AMN10 AWI10:AWJ10 BGE10:BGF10 BQA10:BQB10 BZW10:BZX10 CJS10:CJT10 CTO10:CTP10 DDK10:DDL10 DNG10:DNH10 DXC10:DXD10 EGY10:EGZ10 EQU10:EQV10 FAQ10:FAR10 FKM10:FKN10 FUI10:FUJ10 GEE10:GEF10 GOA10:GOB10 GXW10:GXX10 HHS10:HHT10 HRO10:HRP10 IBK10:IBL10 ILG10:ILH10 IVC10:IVD10 JEY10:JEZ10 JOU10:JOV10 JYQ10:JYR10 KIM10:KIN10 KSI10:KSJ10 LCE10:LCF10 LMA10:LMB10 LVW10:LVX10 MFS10:MFT10 MPO10:MPP10 MZK10:MZL10 NJG10:NJH10 NTC10:NTD10 OCY10:OCZ10 OMU10:OMV10 OWQ10:OWR10 PGM10:PGN10 PQI10:PQJ10 QAE10:QAF10 QKA10:QKB10 QTW10:QTX10 RDS10:RDT10 RNO10:RNP10 RXK10:RXL10 SHG10:SHH10 SRC10:SRD10 TAY10:TAZ10 TKU10:TKV10 TUQ10:TUR10 UEM10:UEN10 UOI10:UOJ10 UYE10:UYF10 VIA10:VIB10 VRW10:VRX10 WBS10:WBT10 WLO10:WLP10 WVK10:WVL10 J65491:K65491 IY65491:IZ65491 SU65491:SV65491 ACQ65491:ACR65491 AMM65491:AMN65491 AWI65491:AWJ65491 BGE65491:BGF65491 BQA65491:BQB65491 BZW65491:BZX65491 CJS65491:CJT65491 CTO65491:CTP65491 DDK65491:DDL65491 DNG65491:DNH65491 DXC65491:DXD65491 EGY65491:EGZ65491 EQU65491:EQV65491 FAQ65491:FAR65491 FKM65491:FKN65491 FUI65491:FUJ65491 GEE65491:GEF65491 GOA65491:GOB65491 GXW65491:GXX65491 HHS65491:HHT65491 HRO65491:HRP65491 IBK65491:IBL65491 ILG65491:ILH65491 IVC65491:IVD65491 JEY65491:JEZ65491 JOU65491:JOV65491 JYQ65491:JYR65491 KIM65491:KIN65491 KSI65491:KSJ65491 LCE65491:LCF65491 LMA65491:LMB65491 LVW65491:LVX65491 MFS65491:MFT65491 MPO65491:MPP65491 MZK65491:MZL65491 NJG65491:NJH65491 NTC65491:NTD65491 OCY65491:OCZ65491 OMU65491:OMV65491 OWQ65491:OWR65491 PGM65491:PGN65491 PQI65491:PQJ65491 QAE65491:QAF65491 QKA65491:QKB65491 QTW65491:QTX65491 RDS65491:RDT65491 RNO65491:RNP65491 RXK65491:RXL65491 SHG65491:SHH65491 SRC65491:SRD65491 TAY65491:TAZ65491 TKU65491:TKV65491 TUQ65491:TUR65491 UEM65491:UEN65491 UOI65491:UOJ65491 UYE65491:UYF65491 VIA65491:VIB65491 VRW65491:VRX65491 WBS65491:WBT65491 WLO65491:WLP65491 WVK65491:WVL65491 J131027:K131027 IY131027:IZ131027 SU131027:SV131027 ACQ131027:ACR131027 AMM131027:AMN131027 AWI131027:AWJ131027 BGE131027:BGF131027 BQA131027:BQB131027 BZW131027:BZX131027 CJS131027:CJT131027 CTO131027:CTP131027 DDK131027:DDL131027 DNG131027:DNH131027 DXC131027:DXD131027 EGY131027:EGZ131027 EQU131027:EQV131027 FAQ131027:FAR131027 FKM131027:FKN131027 FUI131027:FUJ131027 GEE131027:GEF131027 GOA131027:GOB131027 GXW131027:GXX131027 HHS131027:HHT131027 HRO131027:HRP131027 IBK131027:IBL131027 ILG131027:ILH131027 IVC131027:IVD131027 JEY131027:JEZ131027 JOU131027:JOV131027 JYQ131027:JYR131027 KIM131027:KIN131027 KSI131027:KSJ131027 LCE131027:LCF131027 LMA131027:LMB131027 LVW131027:LVX131027 MFS131027:MFT131027 MPO131027:MPP131027 MZK131027:MZL131027 NJG131027:NJH131027 NTC131027:NTD131027 OCY131027:OCZ131027 OMU131027:OMV131027 OWQ131027:OWR131027 PGM131027:PGN131027 PQI131027:PQJ131027 QAE131027:QAF131027 QKA131027:QKB131027 QTW131027:QTX131027 RDS131027:RDT131027 RNO131027:RNP131027 RXK131027:RXL131027 SHG131027:SHH131027 SRC131027:SRD131027 TAY131027:TAZ131027 TKU131027:TKV131027 TUQ131027:TUR131027 UEM131027:UEN131027 UOI131027:UOJ131027 UYE131027:UYF131027 VIA131027:VIB131027 VRW131027:VRX131027 WBS131027:WBT131027 WLO131027:WLP131027 WVK131027:WVL131027 J196563:K196563 IY196563:IZ196563 SU196563:SV196563 ACQ196563:ACR196563 AMM196563:AMN196563 AWI196563:AWJ196563 BGE196563:BGF196563 BQA196563:BQB196563 BZW196563:BZX196563 CJS196563:CJT196563 CTO196563:CTP196563 DDK196563:DDL196563 DNG196563:DNH196563 DXC196563:DXD196563 EGY196563:EGZ196563 EQU196563:EQV196563 FAQ196563:FAR196563 FKM196563:FKN196563 FUI196563:FUJ196563 GEE196563:GEF196563 GOA196563:GOB196563 GXW196563:GXX196563 HHS196563:HHT196563 HRO196563:HRP196563 IBK196563:IBL196563 ILG196563:ILH196563 IVC196563:IVD196563 JEY196563:JEZ196563 JOU196563:JOV196563 JYQ196563:JYR196563 KIM196563:KIN196563 KSI196563:KSJ196563 LCE196563:LCF196563 LMA196563:LMB196563 LVW196563:LVX196563 MFS196563:MFT196563 MPO196563:MPP196563 MZK196563:MZL196563 NJG196563:NJH196563 NTC196563:NTD196563 OCY196563:OCZ196563 OMU196563:OMV196563 OWQ196563:OWR196563 PGM196563:PGN196563 PQI196563:PQJ196563 QAE196563:QAF196563 QKA196563:QKB196563 QTW196563:QTX196563 RDS196563:RDT196563 RNO196563:RNP196563 RXK196563:RXL196563 SHG196563:SHH196563 SRC196563:SRD196563 TAY196563:TAZ196563 TKU196563:TKV196563 TUQ196563:TUR196563 UEM196563:UEN196563 UOI196563:UOJ196563 UYE196563:UYF196563 VIA196563:VIB196563 VRW196563:VRX196563 WBS196563:WBT196563 WLO196563:WLP196563 WVK196563:WVL196563 J262099:K262099 IY262099:IZ262099 SU262099:SV262099 ACQ262099:ACR262099 AMM262099:AMN262099 AWI262099:AWJ262099 BGE262099:BGF262099 BQA262099:BQB262099 BZW262099:BZX262099 CJS262099:CJT262099 CTO262099:CTP262099 DDK262099:DDL262099 DNG262099:DNH262099 DXC262099:DXD262099 EGY262099:EGZ262099 EQU262099:EQV262099 FAQ262099:FAR262099 FKM262099:FKN262099 FUI262099:FUJ262099 GEE262099:GEF262099 GOA262099:GOB262099 GXW262099:GXX262099 HHS262099:HHT262099 HRO262099:HRP262099 IBK262099:IBL262099 ILG262099:ILH262099 IVC262099:IVD262099 JEY262099:JEZ262099 JOU262099:JOV262099 JYQ262099:JYR262099 KIM262099:KIN262099 KSI262099:KSJ262099 LCE262099:LCF262099 LMA262099:LMB262099 LVW262099:LVX262099 MFS262099:MFT262099 MPO262099:MPP262099 MZK262099:MZL262099 NJG262099:NJH262099 NTC262099:NTD262099 OCY262099:OCZ262099 OMU262099:OMV262099 OWQ262099:OWR262099 PGM262099:PGN262099 PQI262099:PQJ262099 QAE262099:QAF262099 QKA262099:QKB262099 QTW262099:QTX262099 RDS262099:RDT262099 RNO262099:RNP262099 RXK262099:RXL262099 SHG262099:SHH262099 SRC262099:SRD262099 TAY262099:TAZ262099 TKU262099:TKV262099 TUQ262099:TUR262099 UEM262099:UEN262099 UOI262099:UOJ262099 UYE262099:UYF262099 VIA262099:VIB262099 VRW262099:VRX262099 WBS262099:WBT262099 WLO262099:WLP262099 WVK262099:WVL262099 J327635:K327635 IY327635:IZ327635 SU327635:SV327635 ACQ327635:ACR327635 AMM327635:AMN327635 AWI327635:AWJ327635 BGE327635:BGF327635 BQA327635:BQB327635 BZW327635:BZX327635 CJS327635:CJT327635 CTO327635:CTP327635 DDK327635:DDL327635 DNG327635:DNH327635 DXC327635:DXD327635 EGY327635:EGZ327635 EQU327635:EQV327635 FAQ327635:FAR327635 FKM327635:FKN327635 FUI327635:FUJ327635 GEE327635:GEF327635 GOA327635:GOB327635 GXW327635:GXX327635 HHS327635:HHT327635 HRO327635:HRP327635 IBK327635:IBL327635 ILG327635:ILH327635 IVC327635:IVD327635 JEY327635:JEZ327635 JOU327635:JOV327635 JYQ327635:JYR327635 KIM327635:KIN327635 KSI327635:KSJ327635 LCE327635:LCF327635 LMA327635:LMB327635 LVW327635:LVX327635 MFS327635:MFT327635 MPO327635:MPP327635 MZK327635:MZL327635 NJG327635:NJH327635 NTC327635:NTD327635 OCY327635:OCZ327635 OMU327635:OMV327635 OWQ327635:OWR327635 PGM327635:PGN327635 PQI327635:PQJ327635 QAE327635:QAF327635 QKA327635:QKB327635 QTW327635:QTX327635 RDS327635:RDT327635 RNO327635:RNP327635 RXK327635:RXL327635 SHG327635:SHH327635 SRC327635:SRD327635 TAY327635:TAZ327635 TKU327635:TKV327635 TUQ327635:TUR327635 UEM327635:UEN327635 UOI327635:UOJ327635 UYE327635:UYF327635 VIA327635:VIB327635 VRW327635:VRX327635 WBS327635:WBT327635 WLO327635:WLP327635 WVK327635:WVL327635 J393171:K393171 IY393171:IZ393171 SU393171:SV393171 ACQ393171:ACR393171 AMM393171:AMN393171 AWI393171:AWJ393171 BGE393171:BGF393171 BQA393171:BQB393171 BZW393171:BZX393171 CJS393171:CJT393171 CTO393171:CTP393171 DDK393171:DDL393171 DNG393171:DNH393171 DXC393171:DXD393171 EGY393171:EGZ393171 EQU393171:EQV393171 FAQ393171:FAR393171 FKM393171:FKN393171 FUI393171:FUJ393171 GEE393171:GEF393171 GOA393171:GOB393171 GXW393171:GXX393171 HHS393171:HHT393171 HRO393171:HRP393171 IBK393171:IBL393171 ILG393171:ILH393171 IVC393171:IVD393171 JEY393171:JEZ393171 JOU393171:JOV393171 JYQ393171:JYR393171 KIM393171:KIN393171 KSI393171:KSJ393171 LCE393171:LCF393171 LMA393171:LMB393171 LVW393171:LVX393171 MFS393171:MFT393171 MPO393171:MPP393171 MZK393171:MZL393171 NJG393171:NJH393171 NTC393171:NTD393171 OCY393171:OCZ393171 OMU393171:OMV393171 OWQ393171:OWR393171 PGM393171:PGN393171 PQI393171:PQJ393171 QAE393171:QAF393171 QKA393171:QKB393171 QTW393171:QTX393171 RDS393171:RDT393171 RNO393171:RNP393171 RXK393171:RXL393171 SHG393171:SHH393171 SRC393171:SRD393171 TAY393171:TAZ393171 TKU393171:TKV393171 TUQ393171:TUR393171 UEM393171:UEN393171 UOI393171:UOJ393171 UYE393171:UYF393171 VIA393171:VIB393171 VRW393171:VRX393171 WBS393171:WBT393171 WLO393171:WLP393171 WVK393171:WVL393171 J458707:K458707 IY458707:IZ458707 SU458707:SV458707 ACQ458707:ACR458707 AMM458707:AMN458707 AWI458707:AWJ458707 BGE458707:BGF458707 BQA458707:BQB458707 BZW458707:BZX458707 CJS458707:CJT458707 CTO458707:CTP458707 DDK458707:DDL458707 DNG458707:DNH458707 DXC458707:DXD458707 EGY458707:EGZ458707 EQU458707:EQV458707 FAQ458707:FAR458707 FKM458707:FKN458707 FUI458707:FUJ458707 GEE458707:GEF458707 GOA458707:GOB458707 GXW458707:GXX458707 HHS458707:HHT458707 HRO458707:HRP458707 IBK458707:IBL458707 ILG458707:ILH458707 IVC458707:IVD458707 JEY458707:JEZ458707 JOU458707:JOV458707 JYQ458707:JYR458707 KIM458707:KIN458707 KSI458707:KSJ458707 LCE458707:LCF458707 LMA458707:LMB458707 LVW458707:LVX458707 MFS458707:MFT458707 MPO458707:MPP458707 MZK458707:MZL458707 NJG458707:NJH458707 NTC458707:NTD458707 OCY458707:OCZ458707 OMU458707:OMV458707 OWQ458707:OWR458707 PGM458707:PGN458707 PQI458707:PQJ458707 QAE458707:QAF458707 QKA458707:QKB458707 QTW458707:QTX458707 RDS458707:RDT458707 RNO458707:RNP458707 RXK458707:RXL458707 SHG458707:SHH458707 SRC458707:SRD458707 TAY458707:TAZ458707 TKU458707:TKV458707 TUQ458707:TUR458707 UEM458707:UEN458707 UOI458707:UOJ458707 UYE458707:UYF458707 VIA458707:VIB458707 VRW458707:VRX458707 WBS458707:WBT458707 WLO458707:WLP458707 WVK458707:WVL458707 J524243:K524243 IY524243:IZ524243 SU524243:SV524243 ACQ524243:ACR524243 AMM524243:AMN524243 AWI524243:AWJ524243 BGE524243:BGF524243 BQA524243:BQB524243 BZW524243:BZX524243 CJS524243:CJT524243 CTO524243:CTP524243 DDK524243:DDL524243 DNG524243:DNH524243 DXC524243:DXD524243 EGY524243:EGZ524243 EQU524243:EQV524243 FAQ524243:FAR524243 FKM524243:FKN524243 FUI524243:FUJ524243 GEE524243:GEF524243 GOA524243:GOB524243 GXW524243:GXX524243 HHS524243:HHT524243 HRO524243:HRP524243 IBK524243:IBL524243 ILG524243:ILH524243 IVC524243:IVD524243 JEY524243:JEZ524243 JOU524243:JOV524243 JYQ524243:JYR524243 KIM524243:KIN524243 KSI524243:KSJ524243 LCE524243:LCF524243 LMA524243:LMB524243 LVW524243:LVX524243 MFS524243:MFT524243 MPO524243:MPP524243 MZK524243:MZL524243 NJG524243:NJH524243 NTC524243:NTD524243 OCY524243:OCZ524243 OMU524243:OMV524243 OWQ524243:OWR524243 PGM524243:PGN524243 PQI524243:PQJ524243 QAE524243:QAF524243 QKA524243:QKB524243 QTW524243:QTX524243 RDS524243:RDT524243 RNO524243:RNP524243 RXK524243:RXL524243 SHG524243:SHH524243 SRC524243:SRD524243 TAY524243:TAZ524243 TKU524243:TKV524243 TUQ524243:TUR524243 UEM524243:UEN524243 UOI524243:UOJ524243 UYE524243:UYF524243 VIA524243:VIB524243 VRW524243:VRX524243 WBS524243:WBT524243 WLO524243:WLP524243 WVK524243:WVL524243 J589779:K589779 IY589779:IZ589779 SU589779:SV589779 ACQ589779:ACR589779 AMM589779:AMN589779 AWI589779:AWJ589779 BGE589779:BGF589779 BQA589779:BQB589779 BZW589779:BZX589779 CJS589779:CJT589779 CTO589779:CTP589779 DDK589779:DDL589779 DNG589779:DNH589779 DXC589779:DXD589779 EGY589779:EGZ589779 EQU589779:EQV589779 FAQ589779:FAR589779 FKM589779:FKN589779 FUI589779:FUJ589779 GEE589779:GEF589779 GOA589779:GOB589779 GXW589779:GXX589779 HHS589779:HHT589779 HRO589779:HRP589779 IBK589779:IBL589779 ILG589779:ILH589779 IVC589779:IVD589779 JEY589779:JEZ589779 JOU589779:JOV589779 JYQ589779:JYR589779 KIM589779:KIN589779 KSI589779:KSJ589779 LCE589779:LCF589779 LMA589779:LMB589779 LVW589779:LVX589779 MFS589779:MFT589779 MPO589779:MPP589779 MZK589779:MZL589779 NJG589779:NJH589779 NTC589779:NTD589779 OCY589779:OCZ589779 OMU589779:OMV589779 OWQ589779:OWR589779 PGM589779:PGN589779 PQI589779:PQJ589779 QAE589779:QAF589779 QKA589779:QKB589779 QTW589779:QTX589779 RDS589779:RDT589779 RNO589779:RNP589779 RXK589779:RXL589779 SHG589779:SHH589779 SRC589779:SRD589779 TAY589779:TAZ589779 TKU589779:TKV589779 TUQ589779:TUR589779 UEM589779:UEN589779 UOI589779:UOJ589779 UYE589779:UYF589779 VIA589779:VIB589779 VRW589779:VRX589779 WBS589779:WBT589779 WLO589779:WLP589779 WVK589779:WVL589779 J655315:K655315 IY655315:IZ655315 SU655315:SV655315 ACQ655315:ACR655315 AMM655315:AMN655315 AWI655315:AWJ655315 BGE655315:BGF655315 BQA655315:BQB655315 BZW655315:BZX655315 CJS655315:CJT655315 CTO655315:CTP655315 DDK655315:DDL655315 DNG655315:DNH655315 DXC655315:DXD655315 EGY655315:EGZ655315 EQU655315:EQV655315 FAQ655315:FAR655315 FKM655315:FKN655315 FUI655315:FUJ655315 GEE655315:GEF655315 GOA655315:GOB655315 GXW655315:GXX655315 HHS655315:HHT655315 HRO655315:HRP655315 IBK655315:IBL655315 ILG655315:ILH655315 IVC655315:IVD655315 JEY655315:JEZ655315 JOU655315:JOV655315 JYQ655315:JYR655315 KIM655315:KIN655315 KSI655315:KSJ655315 LCE655315:LCF655315 LMA655315:LMB655315 LVW655315:LVX655315 MFS655315:MFT655315 MPO655315:MPP655315 MZK655315:MZL655315 NJG655315:NJH655315 NTC655315:NTD655315 OCY655315:OCZ655315 OMU655315:OMV655315 OWQ655315:OWR655315 PGM655315:PGN655315 PQI655315:PQJ655315 QAE655315:QAF655315 QKA655315:QKB655315 QTW655315:QTX655315 RDS655315:RDT655315 RNO655315:RNP655315 RXK655315:RXL655315 SHG655315:SHH655315 SRC655315:SRD655315 TAY655315:TAZ655315 TKU655315:TKV655315 TUQ655315:TUR655315 UEM655315:UEN655315 UOI655315:UOJ655315 UYE655315:UYF655315 VIA655315:VIB655315 VRW655315:VRX655315 WBS655315:WBT655315 WLO655315:WLP655315 WVK655315:WVL655315 J720851:K720851 IY720851:IZ720851 SU720851:SV720851 ACQ720851:ACR720851 AMM720851:AMN720851 AWI720851:AWJ720851 BGE720851:BGF720851 BQA720851:BQB720851 BZW720851:BZX720851 CJS720851:CJT720851 CTO720851:CTP720851 DDK720851:DDL720851 DNG720851:DNH720851 DXC720851:DXD720851 EGY720851:EGZ720851 EQU720851:EQV720851 FAQ720851:FAR720851 FKM720851:FKN720851 FUI720851:FUJ720851 GEE720851:GEF720851 GOA720851:GOB720851 GXW720851:GXX720851 HHS720851:HHT720851 HRO720851:HRP720851 IBK720851:IBL720851 ILG720851:ILH720851 IVC720851:IVD720851 JEY720851:JEZ720851 JOU720851:JOV720851 JYQ720851:JYR720851 KIM720851:KIN720851 KSI720851:KSJ720851 LCE720851:LCF720851 LMA720851:LMB720851 LVW720851:LVX720851 MFS720851:MFT720851 MPO720851:MPP720851 MZK720851:MZL720851 NJG720851:NJH720851 NTC720851:NTD720851 OCY720851:OCZ720851 OMU720851:OMV720851 OWQ720851:OWR720851 PGM720851:PGN720851 PQI720851:PQJ720851 QAE720851:QAF720851 QKA720851:QKB720851 QTW720851:QTX720851 RDS720851:RDT720851 RNO720851:RNP720851 RXK720851:RXL720851 SHG720851:SHH720851 SRC720851:SRD720851 TAY720851:TAZ720851 TKU720851:TKV720851 TUQ720851:TUR720851 UEM720851:UEN720851 UOI720851:UOJ720851 UYE720851:UYF720851 VIA720851:VIB720851 VRW720851:VRX720851 WBS720851:WBT720851 WLO720851:WLP720851 WVK720851:WVL720851 J786387:K786387 IY786387:IZ786387 SU786387:SV786387 ACQ786387:ACR786387 AMM786387:AMN786387 AWI786387:AWJ786387 BGE786387:BGF786387 BQA786387:BQB786387 BZW786387:BZX786387 CJS786387:CJT786387 CTO786387:CTP786387 DDK786387:DDL786387 DNG786387:DNH786387 DXC786387:DXD786387 EGY786387:EGZ786387 EQU786387:EQV786387 FAQ786387:FAR786387 FKM786387:FKN786387 FUI786387:FUJ786387 GEE786387:GEF786387 GOA786387:GOB786387 GXW786387:GXX786387 HHS786387:HHT786387 HRO786387:HRP786387 IBK786387:IBL786387 ILG786387:ILH786387 IVC786387:IVD786387 JEY786387:JEZ786387 JOU786387:JOV786387 JYQ786387:JYR786387 KIM786387:KIN786387 KSI786387:KSJ786387 LCE786387:LCF786387 LMA786387:LMB786387 LVW786387:LVX786387 MFS786387:MFT786387 MPO786387:MPP786387 MZK786387:MZL786387 NJG786387:NJH786387 NTC786387:NTD786387 OCY786387:OCZ786387 OMU786387:OMV786387 OWQ786387:OWR786387 PGM786387:PGN786387 PQI786387:PQJ786387 QAE786387:QAF786387 QKA786387:QKB786387 QTW786387:QTX786387 RDS786387:RDT786387 RNO786387:RNP786387 RXK786387:RXL786387 SHG786387:SHH786387 SRC786387:SRD786387 TAY786387:TAZ786387 TKU786387:TKV786387 TUQ786387:TUR786387 UEM786387:UEN786387 UOI786387:UOJ786387 UYE786387:UYF786387 VIA786387:VIB786387 VRW786387:VRX786387 WBS786387:WBT786387 WLO786387:WLP786387 WVK786387:WVL786387 J851923:K851923 IY851923:IZ851923 SU851923:SV851923 ACQ851923:ACR851923 AMM851923:AMN851923 AWI851923:AWJ851923 BGE851923:BGF851923 BQA851923:BQB851923 BZW851923:BZX851923 CJS851923:CJT851923 CTO851923:CTP851923 DDK851923:DDL851923 DNG851923:DNH851923 DXC851923:DXD851923 EGY851923:EGZ851923 EQU851923:EQV851923 FAQ851923:FAR851923 FKM851923:FKN851923 FUI851923:FUJ851923 GEE851923:GEF851923 GOA851923:GOB851923 GXW851923:GXX851923 HHS851923:HHT851923 HRO851923:HRP851923 IBK851923:IBL851923 ILG851923:ILH851923 IVC851923:IVD851923 JEY851923:JEZ851923 JOU851923:JOV851923 JYQ851923:JYR851923 KIM851923:KIN851923 KSI851923:KSJ851923 LCE851923:LCF851923 LMA851923:LMB851923 LVW851923:LVX851923 MFS851923:MFT851923 MPO851923:MPP851923 MZK851923:MZL851923 NJG851923:NJH851923 NTC851923:NTD851923 OCY851923:OCZ851923 OMU851923:OMV851923 OWQ851923:OWR851923 PGM851923:PGN851923 PQI851923:PQJ851923 QAE851923:QAF851923 QKA851923:QKB851923 QTW851923:QTX851923 RDS851923:RDT851923 RNO851923:RNP851923 RXK851923:RXL851923 SHG851923:SHH851923 SRC851923:SRD851923 TAY851923:TAZ851923 TKU851923:TKV851923 TUQ851923:TUR851923 UEM851923:UEN851923 UOI851923:UOJ851923 UYE851923:UYF851923 VIA851923:VIB851923 VRW851923:VRX851923 WBS851923:WBT851923 WLO851923:WLP851923 WVK851923:WVL851923 J917459:K917459 IY917459:IZ917459 SU917459:SV917459 ACQ917459:ACR917459 AMM917459:AMN917459 AWI917459:AWJ917459 BGE917459:BGF917459 BQA917459:BQB917459 BZW917459:BZX917459 CJS917459:CJT917459 CTO917459:CTP917459 DDK917459:DDL917459 DNG917459:DNH917459 DXC917459:DXD917459 EGY917459:EGZ917459 EQU917459:EQV917459 FAQ917459:FAR917459 FKM917459:FKN917459 FUI917459:FUJ917459 GEE917459:GEF917459 GOA917459:GOB917459 GXW917459:GXX917459 HHS917459:HHT917459 HRO917459:HRP917459 IBK917459:IBL917459 ILG917459:ILH917459 IVC917459:IVD917459 JEY917459:JEZ917459 JOU917459:JOV917459 JYQ917459:JYR917459 KIM917459:KIN917459 KSI917459:KSJ917459 LCE917459:LCF917459 LMA917459:LMB917459 LVW917459:LVX917459 MFS917459:MFT917459 MPO917459:MPP917459 MZK917459:MZL917459 NJG917459:NJH917459 NTC917459:NTD917459 OCY917459:OCZ917459 OMU917459:OMV917459 OWQ917459:OWR917459 PGM917459:PGN917459 PQI917459:PQJ917459 QAE917459:QAF917459 QKA917459:QKB917459 QTW917459:QTX917459 RDS917459:RDT917459 RNO917459:RNP917459 RXK917459:RXL917459 SHG917459:SHH917459 SRC917459:SRD917459 TAY917459:TAZ917459 TKU917459:TKV917459 TUQ917459:TUR917459 UEM917459:UEN917459 UOI917459:UOJ917459 UYE917459:UYF917459 VIA917459:VIB917459 VRW917459:VRX917459 WBS917459:WBT917459 WLO917459:WLP917459 WVK917459:WVL917459 J982995:K982995 IY982995:IZ982995 SU982995:SV982995 ACQ982995:ACR982995 AMM982995:AMN982995 AWI982995:AWJ982995 BGE982995:BGF982995 BQA982995:BQB982995 BZW982995:BZX982995 CJS982995:CJT982995 CTO982995:CTP982995 DDK982995:DDL982995 DNG982995:DNH982995 DXC982995:DXD982995 EGY982995:EGZ982995 EQU982995:EQV982995 FAQ982995:FAR982995 FKM982995:FKN982995 FUI982995:FUJ982995 GEE982995:GEF982995 GOA982995:GOB982995 GXW982995:GXX982995 HHS982995:HHT982995 HRO982995:HRP982995 IBK982995:IBL982995 ILG982995:ILH982995 IVC982995:IVD982995 JEY982995:JEZ982995 JOU982995:JOV982995 JYQ982995:JYR982995 KIM982995:KIN982995 KSI982995:KSJ982995 LCE982995:LCF982995 LMA982995:LMB982995 LVW982995:LVX982995 MFS982995:MFT982995 MPO982995:MPP982995 MZK982995:MZL982995 NJG982995:NJH982995 NTC982995:NTD982995 OCY982995:OCZ982995 OMU982995:OMV982995 OWQ982995:OWR982995 PGM982995:PGN982995 PQI982995:PQJ982995 QAE982995:QAF982995 QKA982995:QKB982995 QTW982995:QTX982995 RDS982995:RDT982995 RNO982995:RNP982995 RXK982995:RXL982995 SHG982995:SHH982995 SRC982995:SRD982995 TAY982995:TAZ982995 TKU982995:TKV982995 TUQ982995:TUR982995 UEM982995:UEN982995 UOI982995:UOJ982995 UYE982995:UYF982995 VIA982995:VIB982995 VRW982995:VRX982995 WBS982995:WBT982995 WLO982995:WLP982995 WVK982995:WVL982995" xr:uid="{7944A37A-5EF7-418A-BF0B-6FF20C1BC32F}">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J11:K11 IY11:IZ11 SU11:SV11 ACQ11:ACR11 AMM11:AMN11 AWI11:AWJ11 BGE11:BGF11 BQA11:BQB11 BZW11:BZX11 CJS11:CJT11 CTO11:CTP11 DDK11:DDL11 DNG11:DNH11 DXC11:DXD11 EGY11:EGZ11 EQU11:EQV11 FAQ11:FAR11 FKM11:FKN11 FUI11:FUJ11 GEE11:GEF11 GOA11:GOB11 GXW11:GXX11 HHS11:HHT11 HRO11:HRP11 IBK11:IBL11 ILG11:ILH11 IVC11:IVD11 JEY11:JEZ11 JOU11:JOV11 JYQ11:JYR11 KIM11:KIN11 KSI11:KSJ11 LCE11:LCF11 LMA11:LMB11 LVW11:LVX11 MFS11:MFT11 MPO11:MPP11 MZK11:MZL11 NJG11:NJH11 NTC11:NTD11 OCY11:OCZ11 OMU11:OMV11 OWQ11:OWR11 PGM11:PGN11 PQI11:PQJ11 QAE11:QAF11 QKA11:QKB11 QTW11:QTX11 RDS11:RDT11 RNO11:RNP11 RXK11:RXL11 SHG11:SHH11 SRC11:SRD11 TAY11:TAZ11 TKU11:TKV11 TUQ11:TUR11 UEM11:UEN11 UOI11:UOJ11 UYE11:UYF11 VIA11:VIB11 VRW11:VRX11 WBS11:WBT11 WLO11:WLP11 WVK11:WVL11 J65492:K65492 IY65492:IZ65492 SU65492:SV65492 ACQ65492:ACR65492 AMM65492:AMN65492 AWI65492:AWJ65492 BGE65492:BGF65492 BQA65492:BQB65492 BZW65492:BZX65492 CJS65492:CJT65492 CTO65492:CTP65492 DDK65492:DDL65492 DNG65492:DNH65492 DXC65492:DXD65492 EGY65492:EGZ65492 EQU65492:EQV65492 FAQ65492:FAR65492 FKM65492:FKN65492 FUI65492:FUJ65492 GEE65492:GEF65492 GOA65492:GOB65492 GXW65492:GXX65492 HHS65492:HHT65492 HRO65492:HRP65492 IBK65492:IBL65492 ILG65492:ILH65492 IVC65492:IVD65492 JEY65492:JEZ65492 JOU65492:JOV65492 JYQ65492:JYR65492 KIM65492:KIN65492 KSI65492:KSJ65492 LCE65492:LCF65492 LMA65492:LMB65492 LVW65492:LVX65492 MFS65492:MFT65492 MPO65492:MPP65492 MZK65492:MZL65492 NJG65492:NJH65492 NTC65492:NTD65492 OCY65492:OCZ65492 OMU65492:OMV65492 OWQ65492:OWR65492 PGM65492:PGN65492 PQI65492:PQJ65492 QAE65492:QAF65492 QKA65492:QKB65492 QTW65492:QTX65492 RDS65492:RDT65492 RNO65492:RNP65492 RXK65492:RXL65492 SHG65492:SHH65492 SRC65492:SRD65492 TAY65492:TAZ65492 TKU65492:TKV65492 TUQ65492:TUR65492 UEM65492:UEN65492 UOI65492:UOJ65492 UYE65492:UYF65492 VIA65492:VIB65492 VRW65492:VRX65492 WBS65492:WBT65492 WLO65492:WLP65492 WVK65492:WVL65492 J131028:K131028 IY131028:IZ131028 SU131028:SV131028 ACQ131028:ACR131028 AMM131028:AMN131028 AWI131028:AWJ131028 BGE131028:BGF131028 BQA131028:BQB131028 BZW131028:BZX131028 CJS131028:CJT131028 CTO131028:CTP131028 DDK131028:DDL131028 DNG131028:DNH131028 DXC131028:DXD131028 EGY131028:EGZ131028 EQU131028:EQV131028 FAQ131028:FAR131028 FKM131028:FKN131028 FUI131028:FUJ131028 GEE131028:GEF131028 GOA131028:GOB131028 GXW131028:GXX131028 HHS131028:HHT131028 HRO131028:HRP131028 IBK131028:IBL131028 ILG131028:ILH131028 IVC131028:IVD131028 JEY131028:JEZ131028 JOU131028:JOV131028 JYQ131028:JYR131028 KIM131028:KIN131028 KSI131028:KSJ131028 LCE131028:LCF131028 LMA131028:LMB131028 LVW131028:LVX131028 MFS131028:MFT131028 MPO131028:MPP131028 MZK131028:MZL131028 NJG131028:NJH131028 NTC131028:NTD131028 OCY131028:OCZ131028 OMU131028:OMV131028 OWQ131028:OWR131028 PGM131028:PGN131028 PQI131028:PQJ131028 QAE131028:QAF131028 QKA131028:QKB131028 QTW131028:QTX131028 RDS131028:RDT131028 RNO131028:RNP131028 RXK131028:RXL131028 SHG131028:SHH131028 SRC131028:SRD131028 TAY131028:TAZ131028 TKU131028:TKV131028 TUQ131028:TUR131028 UEM131028:UEN131028 UOI131028:UOJ131028 UYE131028:UYF131028 VIA131028:VIB131028 VRW131028:VRX131028 WBS131028:WBT131028 WLO131028:WLP131028 WVK131028:WVL131028 J196564:K196564 IY196564:IZ196564 SU196564:SV196564 ACQ196564:ACR196564 AMM196564:AMN196564 AWI196564:AWJ196564 BGE196564:BGF196564 BQA196564:BQB196564 BZW196564:BZX196564 CJS196564:CJT196564 CTO196564:CTP196564 DDK196564:DDL196564 DNG196564:DNH196564 DXC196564:DXD196564 EGY196564:EGZ196564 EQU196564:EQV196564 FAQ196564:FAR196564 FKM196564:FKN196564 FUI196564:FUJ196564 GEE196564:GEF196564 GOA196564:GOB196564 GXW196564:GXX196564 HHS196564:HHT196564 HRO196564:HRP196564 IBK196564:IBL196564 ILG196564:ILH196564 IVC196564:IVD196564 JEY196564:JEZ196564 JOU196564:JOV196564 JYQ196564:JYR196564 KIM196564:KIN196564 KSI196564:KSJ196564 LCE196564:LCF196564 LMA196564:LMB196564 LVW196564:LVX196564 MFS196564:MFT196564 MPO196564:MPP196564 MZK196564:MZL196564 NJG196564:NJH196564 NTC196564:NTD196564 OCY196564:OCZ196564 OMU196564:OMV196564 OWQ196564:OWR196564 PGM196564:PGN196564 PQI196564:PQJ196564 QAE196564:QAF196564 QKA196564:QKB196564 QTW196564:QTX196564 RDS196564:RDT196564 RNO196564:RNP196564 RXK196564:RXL196564 SHG196564:SHH196564 SRC196564:SRD196564 TAY196564:TAZ196564 TKU196564:TKV196564 TUQ196564:TUR196564 UEM196564:UEN196564 UOI196564:UOJ196564 UYE196564:UYF196564 VIA196564:VIB196564 VRW196564:VRX196564 WBS196564:WBT196564 WLO196564:WLP196564 WVK196564:WVL196564 J262100:K262100 IY262100:IZ262100 SU262100:SV262100 ACQ262100:ACR262100 AMM262100:AMN262100 AWI262100:AWJ262100 BGE262100:BGF262100 BQA262100:BQB262100 BZW262100:BZX262100 CJS262100:CJT262100 CTO262100:CTP262100 DDK262100:DDL262100 DNG262100:DNH262100 DXC262100:DXD262100 EGY262100:EGZ262100 EQU262100:EQV262100 FAQ262100:FAR262100 FKM262100:FKN262100 FUI262100:FUJ262100 GEE262100:GEF262100 GOA262100:GOB262100 GXW262100:GXX262100 HHS262100:HHT262100 HRO262100:HRP262100 IBK262100:IBL262100 ILG262100:ILH262100 IVC262100:IVD262100 JEY262100:JEZ262100 JOU262100:JOV262100 JYQ262100:JYR262100 KIM262100:KIN262100 KSI262100:KSJ262100 LCE262100:LCF262100 LMA262100:LMB262100 LVW262100:LVX262100 MFS262100:MFT262100 MPO262100:MPP262100 MZK262100:MZL262100 NJG262100:NJH262100 NTC262100:NTD262100 OCY262100:OCZ262100 OMU262100:OMV262100 OWQ262100:OWR262100 PGM262100:PGN262100 PQI262100:PQJ262100 QAE262100:QAF262100 QKA262100:QKB262100 QTW262100:QTX262100 RDS262100:RDT262100 RNO262100:RNP262100 RXK262100:RXL262100 SHG262100:SHH262100 SRC262100:SRD262100 TAY262100:TAZ262100 TKU262100:TKV262100 TUQ262100:TUR262100 UEM262100:UEN262100 UOI262100:UOJ262100 UYE262100:UYF262100 VIA262100:VIB262100 VRW262100:VRX262100 WBS262100:WBT262100 WLO262100:WLP262100 WVK262100:WVL262100 J327636:K327636 IY327636:IZ327636 SU327636:SV327636 ACQ327636:ACR327636 AMM327636:AMN327636 AWI327636:AWJ327636 BGE327636:BGF327636 BQA327636:BQB327636 BZW327636:BZX327636 CJS327636:CJT327636 CTO327636:CTP327636 DDK327636:DDL327636 DNG327636:DNH327636 DXC327636:DXD327636 EGY327636:EGZ327636 EQU327636:EQV327636 FAQ327636:FAR327636 FKM327636:FKN327636 FUI327636:FUJ327636 GEE327636:GEF327636 GOA327636:GOB327636 GXW327636:GXX327636 HHS327636:HHT327636 HRO327636:HRP327636 IBK327636:IBL327636 ILG327636:ILH327636 IVC327636:IVD327636 JEY327636:JEZ327636 JOU327636:JOV327636 JYQ327636:JYR327636 KIM327636:KIN327636 KSI327636:KSJ327636 LCE327636:LCF327636 LMA327636:LMB327636 LVW327636:LVX327636 MFS327636:MFT327636 MPO327636:MPP327636 MZK327636:MZL327636 NJG327636:NJH327636 NTC327636:NTD327636 OCY327636:OCZ327636 OMU327636:OMV327636 OWQ327636:OWR327636 PGM327636:PGN327636 PQI327636:PQJ327636 QAE327636:QAF327636 QKA327636:QKB327636 QTW327636:QTX327636 RDS327636:RDT327636 RNO327636:RNP327636 RXK327636:RXL327636 SHG327636:SHH327636 SRC327636:SRD327636 TAY327636:TAZ327636 TKU327636:TKV327636 TUQ327636:TUR327636 UEM327636:UEN327636 UOI327636:UOJ327636 UYE327636:UYF327636 VIA327636:VIB327636 VRW327636:VRX327636 WBS327636:WBT327636 WLO327636:WLP327636 WVK327636:WVL327636 J393172:K393172 IY393172:IZ393172 SU393172:SV393172 ACQ393172:ACR393172 AMM393172:AMN393172 AWI393172:AWJ393172 BGE393172:BGF393172 BQA393172:BQB393172 BZW393172:BZX393172 CJS393172:CJT393172 CTO393172:CTP393172 DDK393172:DDL393172 DNG393172:DNH393172 DXC393172:DXD393172 EGY393172:EGZ393172 EQU393172:EQV393172 FAQ393172:FAR393172 FKM393172:FKN393172 FUI393172:FUJ393172 GEE393172:GEF393172 GOA393172:GOB393172 GXW393172:GXX393172 HHS393172:HHT393172 HRO393172:HRP393172 IBK393172:IBL393172 ILG393172:ILH393172 IVC393172:IVD393172 JEY393172:JEZ393172 JOU393172:JOV393172 JYQ393172:JYR393172 KIM393172:KIN393172 KSI393172:KSJ393172 LCE393172:LCF393172 LMA393172:LMB393172 LVW393172:LVX393172 MFS393172:MFT393172 MPO393172:MPP393172 MZK393172:MZL393172 NJG393172:NJH393172 NTC393172:NTD393172 OCY393172:OCZ393172 OMU393172:OMV393172 OWQ393172:OWR393172 PGM393172:PGN393172 PQI393172:PQJ393172 QAE393172:QAF393172 QKA393172:QKB393172 QTW393172:QTX393172 RDS393172:RDT393172 RNO393172:RNP393172 RXK393172:RXL393172 SHG393172:SHH393172 SRC393172:SRD393172 TAY393172:TAZ393172 TKU393172:TKV393172 TUQ393172:TUR393172 UEM393172:UEN393172 UOI393172:UOJ393172 UYE393172:UYF393172 VIA393172:VIB393172 VRW393172:VRX393172 WBS393172:WBT393172 WLO393172:WLP393172 WVK393172:WVL393172 J458708:K458708 IY458708:IZ458708 SU458708:SV458708 ACQ458708:ACR458708 AMM458708:AMN458708 AWI458708:AWJ458708 BGE458708:BGF458708 BQA458708:BQB458708 BZW458708:BZX458708 CJS458708:CJT458708 CTO458708:CTP458708 DDK458708:DDL458708 DNG458708:DNH458708 DXC458708:DXD458708 EGY458708:EGZ458708 EQU458708:EQV458708 FAQ458708:FAR458708 FKM458708:FKN458708 FUI458708:FUJ458708 GEE458708:GEF458708 GOA458708:GOB458708 GXW458708:GXX458708 HHS458708:HHT458708 HRO458708:HRP458708 IBK458708:IBL458708 ILG458708:ILH458708 IVC458708:IVD458708 JEY458708:JEZ458708 JOU458708:JOV458708 JYQ458708:JYR458708 KIM458708:KIN458708 KSI458708:KSJ458708 LCE458708:LCF458708 LMA458708:LMB458708 LVW458708:LVX458708 MFS458708:MFT458708 MPO458708:MPP458708 MZK458708:MZL458708 NJG458708:NJH458708 NTC458708:NTD458708 OCY458708:OCZ458708 OMU458708:OMV458708 OWQ458708:OWR458708 PGM458708:PGN458708 PQI458708:PQJ458708 QAE458708:QAF458708 QKA458708:QKB458708 QTW458708:QTX458708 RDS458708:RDT458708 RNO458708:RNP458708 RXK458708:RXL458708 SHG458708:SHH458708 SRC458708:SRD458708 TAY458708:TAZ458708 TKU458708:TKV458708 TUQ458708:TUR458708 UEM458708:UEN458708 UOI458708:UOJ458708 UYE458708:UYF458708 VIA458708:VIB458708 VRW458708:VRX458708 WBS458708:WBT458708 WLO458708:WLP458708 WVK458708:WVL458708 J524244:K524244 IY524244:IZ524244 SU524244:SV524244 ACQ524244:ACR524244 AMM524244:AMN524244 AWI524244:AWJ524244 BGE524244:BGF524244 BQA524244:BQB524244 BZW524244:BZX524244 CJS524244:CJT524244 CTO524244:CTP524244 DDK524244:DDL524244 DNG524244:DNH524244 DXC524244:DXD524244 EGY524244:EGZ524244 EQU524244:EQV524244 FAQ524244:FAR524244 FKM524244:FKN524244 FUI524244:FUJ524244 GEE524244:GEF524244 GOA524244:GOB524244 GXW524244:GXX524244 HHS524244:HHT524244 HRO524244:HRP524244 IBK524244:IBL524244 ILG524244:ILH524244 IVC524244:IVD524244 JEY524244:JEZ524244 JOU524244:JOV524244 JYQ524244:JYR524244 KIM524244:KIN524244 KSI524244:KSJ524244 LCE524244:LCF524244 LMA524244:LMB524244 LVW524244:LVX524244 MFS524244:MFT524244 MPO524244:MPP524244 MZK524244:MZL524244 NJG524244:NJH524244 NTC524244:NTD524244 OCY524244:OCZ524244 OMU524244:OMV524244 OWQ524244:OWR524244 PGM524244:PGN524244 PQI524244:PQJ524244 QAE524244:QAF524244 QKA524244:QKB524244 QTW524244:QTX524244 RDS524244:RDT524244 RNO524244:RNP524244 RXK524244:RXL524244 SHG524244:SHH524244 SRC524244:SRD524244 TAY524244:TAZ524244 TKU524244:TKV524244 TUQ524244:TUR524244 UEM524244:UEN524244 UOI524244:UOJ524244 UYE524244:UYF524244 VIA524244:VIB524244 VRW524244:VRX524244 WBS524244:WBT524244 WLO524244:WLP524244 WVK524244:WVL524244 J589780:K589780 IY589780:IZ589780 SU589780:SV589780 ACQ589780:ACR589780 AMM589780:AMN589780 AWI589780:AWJ589780 BGE589780:BGF589780 BQA589780:BQB589780 BZW589780:BZX589780 CJS589780:CJT589780 CTO589780:CTP589780 DDK589780:DDL589780 DNG589780:DNH589780 DXC589780:DXD589780 EGY589780:EGZ589780 EQU589780:EQV589780 FAQ589780:FAR589780 FKM589780:FKN589780 FUI589780:FUJ589780 GEE589780:GEF589780 GOA589780:GOB589780 GXW589780:GXX589780 HHS589780:HHT589780 HRO589780:HRP589780 IBK589780:IBL589780 ILG589780:ILH589780 IVC589780:IVD589780 JEY589780:JEZ589780 JOU589780:JOV589780 JYQ589780:JYR589780 KIM589780:KIN589780 KSI589780:KSJ589780 LCE589780:LCF589780 LMA589780:LMB589780 LVW589780:LVX589780 MFS589780:MFT589780 MPO589780:MPP589780 MZK589780:MZL589780 NJG589780:NJH589780 NTC589780:NTD589780 OCY589780:OCZ589780 OMU589780:OMV589780 OWQ589780:OWR589780 PGM589780:PGN589780 PQI589780:PQJ589780 QAE589780:QAF589780 QKA589780:QKB589780 QTW589780:QTX589780 RDS589780:RDT589780 RNO589780:RNP589780 RXK589780:RXL589780 SHG589780:SHH589780 SRC589780:SRD589780 TAY589780:TAZ589780 TKU589780:TKV589780 TUQ589780:TUR589780 UEM589780:UEN589780 UOI589780:UOJ589780 UYE589780:UYF589780 VIA589780:VIB589780 VRW589780:VRX589780 WBS589780:WBT589780 WLO589780:WLP589780 WVK589780:WVL589780 J655316:K655316 IY655316:IZ655316 SU655316:SV655316 ACQ655316:ACR655316 AMM655316:AMN655316 AWI655316:AWJ655316 BGE655316:BGF655316 BQA655316:BQB655316 BZW655316:BZX655316 CJS655316:CJT655316 CTO655316:CTP655316 DDK655316:DDL655316 DNG655316:DNH655316 DXC655316:DXD655316 EGY655316:EGZ655316 EQU655316:EQV655316 FAQ655316:FAR655316 FKM655316:FKN655316 FUI655316:FUJ655316 GEE655316:GEF655316 GOA655316:GOB655316 GXW655316:GXX655316 HHS655316:HHT655316 HRO655316:HRP655316 IBK655316:IBL655316 ILG655316:ILH655316 IVC655316:IVD655316 JEY655316:JEZ655316 JOU655316:JOV655316 JYQ655316:JYR655316 KIM655316:KIN655316 KSI655316:KSJ655316 LCE655316:LCF655316 LMA655316:LMB655316 LVW655316:LVX655316 MFS655316:MFT655316 MPO655316:MPP655316 MZK655316:MZL655316 NJG655316:NJH655316 NTC655316:NTD655316 OCY655316:OCZ655316 OMU655316:OMV655316 OWQ655316:OWR655316 PGM655316:PGN655316 PQI655316:PQJ655316 QAE655316:QAF655316 QKA655316:QKB655316 QTW655316:QTX655316 RDS655316:RDT655316 RNO655316:RNP655316 RXK655316:RXL655316 SHG655316:SHH655316 SRC655316:SRD655316 TAY655316:TAZ655316 TKU655316:TKV655316 TUQ655316:TUR655316 UEM655316:UEN655316 UOI655316:UOJ655316 UYE655316:UYF655316 VIA655316:VIB655316 VRW655316:VRX655316 WBS655316:WBT655316 WLO655316:WLP655316 WVK655316:WVL655316 J720852:K720852 IY720852:IZ720852 SU720852:SV720852 ACQ720852:ACR720852 AMM720852:AMN720852 AWI720852:AWJ720852 BGE720852:BGF720852 BQA720852:BQB720852 BZW720852:BZX720852 CJS720852:CJT720852 CTO720852:CTP720852 DDK720852:DDL720852 DNG720852:DNH720852 DXC720852:DXD720852 EGY720852:EGZ720852 EQU720852:EQV720852 FAQ720852:FAR720852 FKM720852:FKN720852 FUI720852:FUJ720852 GEE720852:GEF720852 GOA720852:GOB720852 GXW720852:GXX720852 HHS720852:HHT720852 HRO720852:HRP720852 IBK720852:IBL720852 ILG720852:ILH720852 IVC720852:IVD720852 JEY720852:JEZ720852 JOU720852:JOV720852 JYQ720852:JYR720852 KIM720852:KIN720852 KSI720852:KSJ720852 LCE720852:LCF720852 LMA720852:LMB720852 LVW720852:LVX720852 MFS720852:MFT720852 MPO720852:MPP720852 MZK720852:MZL720852 NJG720852:NJH720852 NTC720852:NTD720852 OCY720852:OCZ720852 OMU720852:OMV720852 OWQ720852:OWR720852 PGM720852:PGN720852 PQI720852:PQJ720852 QAE720852:QAF720852 QKA720852:QKB720852 QTW720852:QTX720852 RDS720852:RDT720852 RNO720852:RNP720852 RXK720852:RXL720852 SHG720852:SHH720852 SRC720852:SRD720852 TAY720852:TAZ720852 TKU720852:TKV720852 TUQ720852:TUR720852 UEM720852:UEN720852 UOI720852:UOJ720852 UYE720852:UYF720852 VIA720852:VIB720852 VRW720852:VRX720852 WBS720852:WBT720852 WLO720852:WLP720852 WVK720852:WVL720852 J786388:K786388 IY786388:IZ786388 SU786388:SV786388 ACQ786388:ACR786388 AMM786388:AMN786388 AWI786388:AWJ786388 BGE786388:BGF786388 BQA786388:BQB786388 BZW786388:BZX786388 CJS786388:CJT786388 CTO786388:CTP786388 DDK786388:DDL786388 DNG786388:DNH786388 DXC786388:DXD786388 EGY786388:EGZ786388 EQU786388:EQV786388 FAQ786388:FAR786388 FKM786388:FKN786388 FUI786388:FUJ786388 GEE786388:GEF786388 GOA786388:GOB786388 GXW786388:GXX786388 HHS786388:HHT786388 HRO786388:HRP786388 IBK786388:IBL786388 ILG786388:ILH786388 IVC786388:IVD786388 JEY786388:JEZ786388 JOU786388:JOV786388 JYQ786388:JYR786388 KIM786388:KIN786388 KSI786388:KSJ786388 LCE786388:LCF786388 LMA786388:LMB786388 LVW786388:LVX786388 MFS786388:MFT786388 MPO786388:MPP786388 MZK786388:MZL786388 NJG786388:NJH786388 NTC786388:NTD786388 OCY786388:OCZ786388 OMU786388:OMV786388 OWQ786388:OWR786388 PGM786388:PGN786388 PQI786388:PQJ786388 QAE786388:QAF786388 QKA786388:QKB786388 QTW786388:QTX786388 RDS786388:RDT786388 RNO786388:RNP786388 RXK786388:RXL786388 SHG786388:SHH786388 SRC786388:SRD786388 TAY786388:TAZ786388 TKU786388:TKV786388 TUQ786388:TUR786388 UEM786388:UEN786388 UOI786388:UOJ786388 UYE786388:UYF786388 VIA786388:VIB786388 VRW786388:VRX786388 WBS786388:WBT786388 WLO786388:WLP786388 WVK786388:WVL786388 J851924:K851924 IY851924:IZ851924 SU851924:SV851924 ACQ851924:ACR851924 AMM851924:AMN851924 AWI851924:AWJ851924 BGE851924:BGF851924 BQA851924:BQB851924 BZW851924:BZX851924 CJS851924:CJT851924 CTO851924:CTP851924 DDK851924:DDL851924 DNG851924:DNH851924 DXC851924:DXD851924 EGY851924:EGZ851924 EQU851924:EQV851924 FAQ851924:FAR851924 FKM851924:FKN851924 FUI851924:FUJ851924 GEE851924:GEF851924 GOA851924:GOB851924 GXW851924:GXX851924 HHS851924:HHT851924 HRO851924:HRP851924 IBK851924:IBL851924 ILG851924:ILH851924 IVC851924:IVD851924 JEY851924:JEZ851924 JOU851924:JOV851924 JYQ851924:JYR851924 KIM851924:KIN851924 KSI851924:KSJ851924 LCE851924:LCF851924 LMA851924:LMB851924 LVW851924:LVX851924 MFS851924:MFT851924 MPO851924:MPP851924 MZK851924:MZL851924 NJG851924:NJH851924 NTC851924:NTD851924 OCY851924:OCZ851924 OMU851924:OMV851924 OWQ851924:OWR851924 PGM851924:PGN851924 PQI851924:PQJ851924 QAE851924:QAF851924 QKA851924:QKB851924 QTW851924:QTX851924 RDS851924:RDT851924 RNO851924:RNP851924 RXK851924:RXL851924 SHG851924:SHH851924 SRC851924:SRD851924 TAY851924:TAZ851924 TKU851924:TKV851924 TUQ851924:TUR851924 UEM851924:UEN851924 UOI851924:UOJ851924 UYE851924:UYF851924 VIA851924:VIB851924 VRW851924:VRX851924 WBS851924:WBT851924 WLO851924:WLP851924 WVK851924:WVL851924 J917460:K917460 IY917460:IZ917460 SU917460:SV917460 ACQ917460:ACR917460 AMM917460:AMN917460 AWI917460:AWJ917460 BGE917460:BGF917460 BQA917460:BQB917460 BZW917460:BZX917460 CJS917460:CJT917460 CTO917460:CTP917460 DDK917460:DDL917460 DNG917460:DNH917460 DXC917460:DXD917460 EGY917460:EGZ917460 EQU917460:EQV917460 FAQ917460:FAR917460 FKM917460:FKN917460 FUI917460:FUJ917460 GEE917460:GEF917460 GOA917460:GOB917460 GXW917460:GXX917460 HHS917460:HHT917460 HRO917460:HRP917460 IBK917460:IBL917460 ILG917460:ILH917460 IVC917460:IVD917460 JEY917460:JEZ917460 JOU917460:JOV917460 JYQ917460:JYR917460 KIM917460:KIN917460 KSI917460:KSJ917460 LCE917460:LCF917460 LMA917460:LMB917460 LVW917460:LVX917460 MFS917460:MFT917460 MPO917460:MPP917460 MZK917460:MZL917460 NJG917460:NJH917460 NTC917460:NTD917460 OCY917460:OCZ917460 OMU917460:OMV917460 OWQ917460:OWR917460 PGM917460:PGN917460 PQI917460:PQJ917460 QAE917460:QAF917460 QKA917460:QKB917460 QTW917460:QTX917460 RDS917460:RDT917460 RNO917460:RNP917460 RXK917460:RXL917460 SHG917460:SHH917460 SRC917460:SRD917460 TAY917460:TAZ917460 TKU917460:TKV917460 TUQ917460:TUR917460 UEM917460:UEN917460 UOI917460:UOJ917460 UYE917460:UYF917460 VIA917460:VIB917460 VRW917460:VRX917460 WBS917460:WBT917460 WLO917460:WLP917460 WVK917460:WVL917460 J982996:K982996 IY982996:IZ982996 SU982996:SV982996 ACQ982996:ACR982996 AMM982996:AMN982996 AWI982996:AWJ982996 BGE982996:BGF982996 BQA982996:BQB982996 BZW982996:BZX982996 CJS982996:CJT982996 CTO982996:CTP982996 DDK982996:DDL982996 DNG982996:DNH982996 DXC982996:DXD982996 EGY982996:EGZ982996 EQU982996:EQV982996 FAQ982996:FAR982996 FKM982996:FKN982996 FUI982996:FUJ982996 GEE982996:GEF982996 GOA982996:GOB982996 GXW982996:GXX982996 HHS982996:HHT982996 HRO982996:HRP982996 IBK982996:IBL982996 ILG982996:ILH982996 IVC982996:IVD982996 JEY982996:JEZ982996 JOU982996:JOV982996 JYQ982996:JYR982996 KIM982996:KIN982996 KSI982996:KSJ982996 LCE982996:LCF982996 LMA982996:LMB982996 LVW982996:LVX982996 MFS982996:MFT982996 MPO982996:MPP982996 MZK982996:MZL982996 NJG982996:NJH982996 NTC982996:NTD982996 OCY982996:OCZ982996 OMU982996:OMV982996 OWQ982996:OWR982996 PGM982996:PGN982996 PQI982996:PQJ982996 QAE982996:QAF982996 QKA982996:QKB982996 QTW982996:QTX982996 RDS982996:RDT982996 RNO982996:RNP982996 RXK982996:RXL982996 SHG982996:SHH982996 SRC982996:SRD982996 TAY982996:TAZ982996 TKU982996:TKV982996 TUQ982996:TUR982996 UEM982996:UEN982996 UOI982996:UOJ982996 UYE982996:UYF982996 VIA982996:VIB982996 VRW982996:VRX982996 WBS982996:WBT982996 WLO982996:WLP982996 WVK982996:WVL982996" xr:uid="{C4220CFC-5C9E-4286-935F-677373EF3E1A}">
      <formula1>0</formula1>
      <formula2>0</formula2>
    </dataValidation>
    <dataValidation operator="greaterThanOrEqual" allowBlank="1" showErrorMessage="1" errorTitle="Erro de valores" error="Digite um valor igual a 0% ou 2%." sqref="K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K65509 IZ65509 SV65509 ACR65509 AMN65509 AWJ65509 BGF65509 BQB65509 BZX65509 CJT65509 CTP65509 DDL65509 DNH65509 DXD65509 EGZ65509 EQV65509 FAR65509 FKN65509 FUJ65509 GEF65509 GOB65509 GXX65509 HHT65509 HRP65509 IBL65509 ILH65509 IVD65509 JEZ65509 JOV65509 JYR65509 KIN65509 KSJ65509 LCF65509 LMB65509 LVX65509 MFT65509 MPP65509 MZL65509 NJH65509 NTD65509 OCZ65509 OMV65509 OWR65509 PGN65509 PQJ65509 QAF65509 QKB65509 QTX65509 RDT65509 RNP65509 RXL65509 SHH65509 SRD65509 TAZ65509 TKV65509 TUR65509 UEN65509 UOJ65509 UYF65509 VIB65509 VRX65509 WBT65509 WLP65509 WVL65509 K131045 IZ131045 SV131045 ACR131045 AMN131045 AWJ131045 BGF131045 BQB131045 BZX131045 CJT131045 CTP131045 DDL131045 DNH131045 DXD131045 EGZ131045 EQV131045 FAR131045 FKN131045 FUJ131045 GEF131045 GOB131045 GXX131045 HHT131045 HRP131045 IBL131045 ILH131045 IVD131045 JEZ131045 JOV131045 JYR131045 KIN131045 KSJ131045 LCF131045 LMB131045 LVX131045 MFT131045 MPP131045 MZL131045 NJH131045 NTD131045 OCZ131045 OMV131045 OWR131045 PGN131045 PQJ131045 QAF131045 QKB131045 QTX131045 RDT131045 RNP131045 RXL131045 SHH131045 SRD131045 TAZ131045 TKV131045 TUR131045 UEN131045 UOJ131045 UYF131045 VIB131045 VRX131045 WBT131045 WLP131045 WVL131045 K196581 IZ196581 SV196581 ACR196581 AMN196581 AWJ196581 BGF196581 BQB196581 BZX196581 CJT196581 CTP196581 DDL196581 DNH196581 DXD196581 EGZ196581 EQV196581 FAR196581 FKN196581 FUJ196581 GEF196581 GOB196581 GXX196581 HHT196581 HRP196581 IBL196581 ILH196581 IVD196581 JEZ196581 JOV196581 JYR196581 KIN196581 KSJ196581 LCF196581 LMB196581 LVX196581 MFT196581 MPP196581 MZL196581 NJH196581 NTD196581 OCZ196581 OMV196581 OWR196581 PGN196581 PQJ196581 QAF196581 QKB196581 QTX196581 RDT196581 RNP196581 RXL196581 SHH196581 SRD196581 TAZ196581 TKV196581 TUR196581 UEN196581 UOJ196581 UYF196581 VIB196581 VRX196581 WBT196581 WLP196581 WVL196581 K262117 IZ262117 SV262117 ACR262117 AMN262117 AWJ262117 BGF262117 BQB262117 BZX262117 CJT262117 CTP262117 DDL262117 DNH262117 DXD262117 EGZ262117 EQV262117 FAR262117 FKN262117 FUJ262117 GEF262117 GOB262117 GXX262117 HHT262117 HRP262117 IBL262117 ILH262117 IVD262117 JEZ262117 JOV262117 JYR262117 KIN262117 KSJ262117 LCF262117 LMB262117 LVX262117 MFT262117 MPP262117 MZL262117 NJH262117 NTD262117 OCZ262117 OMV262117 OWR262117 PGN262117 PQJ262117 QAF262117 QKB262117 QTX262117 RDT262117 RNP262117 RXL262117 SHH262117 SRD262117 TAZ262117 TKV262117 TUR262117 UEN262117 UOJ262117 UYF262117 VIB262117 VRX262117 WBT262117 WLP262117 WVL262117 K327653 IZ327653 SV327653 ACR327653 AMN327653 AWJ327653 BGF327653 BQB327653 BZX327653 CJT327653 CTP327653 DDL327653 DNH327653 DXD327653 EGZ327653 EQV327653 FAR327653 FKN327653 FUJ327653 GEF327653 GOB327653 GXX327653 HHT327653 HRP327653 IBL327653 ILH327653 IVD327653 JEZ327653 JOV327653 JYR327653 KIN327653 KSJ327653 LCF327653 LMB327653 LVX327653 MFT327653 MPP327653 MZL327653 NJH327653 NTD327653 OCZ327653 OMV327653 OWR327653 PGN327653 PQJ327653 QAF327653 QKB327653 QTX327653 RDT327653 RNP327653 RXL327653 SHH327653 SRD327653 TAZ327653 TKV327653 TUR327653 UEN327653 UOJ327653 UYF327653 VIB327653 VRX327653 WBT327653 WLP327653 WVL327653 K393189 IZ393189 SV393189 ACR393189 AMN393189 AWJ393189 BGF393189 BQB393189 BZX393189 CJT393189 CTP393189 DDL393189 DNH393189 DXD393189 EGZ393189 EQV393189 FAR393189 FKN393189 FUJ393189 GEF393189 GOB393189 GXX393189 HHT393189 HRP393189 IBL393189 ILH393189 IVD393189 JEZ393189 JOV393189 JYR393189 KIN393189 KSJ393189 LCF393189 LMB393189 LVX393189 MFT393189 MPP393189 MZL393189 NJH393189 NTD393189 OCZ393189 OMV393189 OWR393189 PGN393189 PQJ393189 QAF393189 QKB393189 QTX393189 RDT393189 RNP393189 RXL393189 SHH393189 SRD393189 TAZ393189 TKV393189 TUR393189 UEN393189 UOJ393189 UYF393189 VIB393189 VRX393189 WBT393189 WLP393189 WVL393189 K458725 IZ458725 SV458725 ACR458725 AMN458725 AWJ458725 BGF458725 BQB458725 BZX458725 CJT458725 CTP458725 DDL458725 DNH458725 DXD458725 EGZ458725 EQV458725 FAR458725 FKN458725 FUJ458725 GEF458725 GOB458725 GXX458725 HHT458725 HRP458725 IBL458725 ILH458725 IVD458725 JEZ458725 JOV458725 JYR458725 KIN458725 KSJ458725 LCF458725 LMB458725 LVX458725 MFT458725 MPP458725 MZL458725 NJH458725 NTD458725 OCZ458725 OMV458725 OWR458725 PGN458725 PQJ458725 QAF458725 QKB458725 QTX458725 RDT458725 RNP458725 RXL458725 SHH458725 SRD458725 TAZ458725 TKV458725 TUR458725 UEN458725 UOJ458725 UYF458725 VIB458725 VRX458725 WBT458725 WLP458725 WVL458725 K524261 IZ524261 SV524261 ACR524261 AMN524261 AWJ524261 BGF524261 BQB524261 BZX524261 CJT524261 CTP524261 DDL524261 DNH524261 DXD524261 EGZ524261 EQV524261 FAR524261 FKN524261 FUJ524261 GEF524261 GOB524261 GXX524261 HHT524261 HRP524261 IBL524261 ILH524261 IVD524261 JEZ524261 JOV524261 JYR524261 KIN524261 KSJ524261 LCF524261 LMB524261 LVX524261 MFT524261 MPP524261 MZL524261 NJH524261 NTD524261 OCZ524261 OMV524261 OWR524261 PGN524261 PQJ524261 QAF524261 QKB524261 QTX524261 RDT524261 RNP524261 RXL524261 SHH524261 SRD524261 TAZ524261 TKV524261 TUR524261 UEN524261 UOJ524261 UYF524261 VIB524261 VRX524261 WBT524261 WLP524261 WVL524261 K589797 IZ589797 SV589797 ACR589797 AMN589797 AWJ589797 BGF589797 BQB589797 BZX589797 CJT589797 CTP589797 DDL589797 DNH589797 DXD589797 EGZ589797 EQV589797 FAR589797 FKN589797 FUJ589797 GEF589797 GOB589797 GXX589797 HHT589797 HRP589797 IBL589797 ILH589797 IVD589797 JEZ589797 JOV589797 JYR589797 KIN589797 KSJ589797 LCF589797 LMB589797 LVX589797 MFT589797 MPP589797 MZL589797 NJH589797 NTD589797 OCZ589797 OMV589797 OWR589797 PGN589797 PQJ589797 QAF589797 QKB589797 QTX589797 RDT589797 RNP589797 RXL589797 SHH589797 SRD589797 TAZ589797 TKV589797 TUR589797 UEN589797 UOJ589797 UYF589797 VIB589797 VRX589797 WBT589797 WLP589797 WVL589797 K655333 IZ655333 SV655333 ACR655333 AMN655333 AWJ655333 BGF655333 BQB655333 BZX655333 CJT655333 CTP655333 DDL655333 DNH655333 DXD655333 EGZ655333 EQV655333 FAR655333 FKN655333 FUJ655333 GEF655333 GOB655333 GXX655333 HHT655333 HRP655333 IBL655333 ILH655333 IVD655333 JEZ655333 JOV655333 JYR655333 KIN655333 KSJ655333 LCF655333 LMB655333 LVX655333 MFT655333 MPP655333 MZL655333 NJH655333 NTD655333 OCZ655333 OMV655333 OWR655333 PGN655333 PQJ655333 QAF655333 QKB655333 QTX655333 RDT655333 RNP655333 RXL655333 SHH655333 SRD655333 TAZ655333 TKV655333 TUR655333 UEN655333 UOJ655333 UYF655333 VIB655333 VRX655333 WBT655333 WLP655333 WVL655333 K720869 IZ720869 SV720869 ACR720869 AMN720869 AWJ720869 BGF720869 BQB720869 BZX720869 CJT720869 CTP720869 DDL720869 DNH720869 DXD720869 EGZ720869 EQV720869 FAR720869 FKN720869 FUJ720869 GEF720869 GOB720869 GXX720869 HHT720869 HRP720869 IBL720869 ILH720869 IVD720869 JEZ720869 JOV720869 JYR720869 KIN720869 KSJ720869 LCF720869 LMB720869 LVX720869 MFT720869 MPP720869 MZL720869 NJH720869 NTD720869 OCZ720869 OMV720869 OWR720869 PGN720869 PQJ720869 QAF720869 QKB720869 QTX720869 RDT720869 RNP720869 RXL720869 SHH720869 SRD720869 TAZ720869 TKV720869 TUR720869 UEN720869 UOJ720869 UYF720869 VIB720869 VRX720869 WBT720869 WLP720869 WVL720869 K786405 IZ786405 SV786405 ACR786405 AMN786405 AWJ786405 BGF786405 BQB786405 BZX786405 CJT786405 CTP786405 DDL786405 DNH786405 DXD786405 EGZ786405 EQV786405 FAR786405 FKN786405 FUJ786405 GEF786405 GOB786405 GXX786405 HHT786405 HRP786405 IBL786405 ILH786405 IVD786405 JEZ786405 JOV786405 JYR786405 KIN786405 KSJ786405 LCF786405 LMB786405 LVX786405 MFT786405 MPP786405 MZL786405 NJH786405 NTD786405 OCZ786405 OMV786405 OWR786405 PGN786405 PQJ786405 QAF786405 QKB786405 QTX786405 RDT786405 RNP786405 RXL786405 SHH786405 SRD786405 TAZ786405 TKV786405 TUR786405 UEN786405 UOJ786405 UYF786405 VIB786405 VRX786405 WBT786405 WLP786405 WVL786405 K851941 IZ851941 SV851941 ACR851941 AMN851941 AWJ851941 BGF851941 BQB851941 BZX851941 CJT851941 CTP851941 DDL851941 DNH851941 DXD851941 EGZ851941 EQV851941 FAR851941 FKN851941 FUJ851941 GEF851941 GOB851941 GXX851941 HHT851941 HRP851941 IBL851941 ILH851941 IVD851941 JEZ851941 JOV851941 JYR851941 KIN851941 KSJ851941 LCF851941 LMB851941 LVX851941 MFT851941 MPP851941 MZL851941 NJH851941 NTD851941 OCZ851941 OMV851941 OWR851941 PGN851941 PQJ851941 QAF851941 QKB851941 QTX851941 RDT851941 RNP851941 RXL851941 SHH851941 SRD851941 TAZ851941 TKV851941 TUR851941 UEN851941 UOJ851941 UYF851941 VIB851941 VRX851941 WBT851941 WLP851941 WVL851941 K917477 IZ917477 SV917477 ACR917477 AMN917477 AWJ917477 BGF917477 BQB917477 BZX917477 CJT917477 CTP917477 DDL917477 DNH917477 DXD917477 EGZ917477 EQV917477 FAR917477 FKN917477 FUJ917477 GEF917477 GOB917477 GXX917477 HHT917477 HRP917477 IBL917477 ILH917477 IVD917477 JEZ917477 JOV917477 JYR917477 KIN917477 KSJ917477 LCF917477 LMB917477 LVX917477 MFT917477 MPP917477 MZL917477 NJH917477 NTD917477 OCZ917477 OMV917477 OWR917477 PGN917477 PQJ917477 QAF917477 QKB917477 QTX917477 RDT917477 RNP917477 RXL917477 SHH917477 SRD917477 TAZ917477 TKV917477 TUR917477 UEN917477 UOJ917477 UYF917477 VIB917477 VRX917477 WBT917477 WLP917477 WVL917477 K983013 IZ983013 SV983013 ACR983013 AMN983013 AWJ983013 BGF983013 BQB983013 BZX983013 CJT983013 CTP983013 DDL983013 DNH983013 DXD983013 EGZ983013 EQV983013 FAR983013 FKN983013 FUJ983013 GEF983013 GOB983013 GXX983013 HHT983013 HRP983013 IBL983013 ILH983013 IVD983013 JEZ983013 JOV983013 JYR983013 KIN983013 KSJ983013 LCF983013 LMB983013 LVX983013 MFT983013 MPP983013 MZL983013 NJH983013 NTD983013 OCZ983013 OMV983013 OWR983013 PGN983013 PQJ983013 QAF983013 QKB983013 QTX983013 RDT983013 RNP983013 RXL983013 SHH983013 SRD983013 TAZ983013 TKV983013 TUR983013 UEN983013 UOJ983013 UYF983013 VIB983013 VRX983013 WBT983013 WLP983013 WVL983013 K63 IZ63 SV63 ACR63 AMN63 AWJ63 BGF63 BQB63 BZX63 CJT63 CTP63 DDL63 DNH63 DXD63 EGZ63 EQV63 FAR63 FKN63 FUJ63 GEF63 GOB63 GXX63 HHT63 HRP63 IBL63 ILH63 IVD63 JEZ63 JOV63 JYR63 KIN63 KSJ63 LCF63 LMB63 LVX63 MFT63 MPP63 MZL63 NJH63 NTD63 OCZ63 OMV63 OWR63 PGN63 PQJ63 QAF63 QKB63 QTX63 RDT63 RNP63 RXL63 SHH63 SRD63 TAZ63 TKV63 TUR63 UEN63 UOJ63 UYF63 VIB63 VRX63 WBT63 WLP63 WVL63 K65549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K131085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K196621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K262157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K327693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K393229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K458765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K524301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K589837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K655373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K720909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K786445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K851981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K917517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K983053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WVL983053 K65589 IZ65589 SV65589 ACR65589 AMN65589 AWJ65589 BGF65589 BQB65589 BZX65589 CJT65589 CTP65589 DDL65589 DNH65589 DXD65589 EGZ65589 EQV65589 FAR65589 FKN65589 FUJ65589 GEF65589 GOB65589 GXX65589 HHT65589 HRP65589 IBL65589 ILH65589 IVD65589 JEZ65589 JOV65589 JYR65589 KIN65589 KSJ65589 LCF65589 LMB65589 LVX65589 MFT65589 MPP65589 MZL65589 NJH65589 NTD65589 OCZ65589 OMV65589 OWR65589 PGN65589 PQJ65589 QAF65589 QKB65589 QTX65589 RDT65589 RNP65589 RXL65589 SHH65589 SRD65589 TAZ65589 TKV65589 TUR65589 UEN65589 UOJ65589 UYF65589 VIB65589 VRX65589 WBT65589 WLP65589 WVL65589 K131125 IZ131125 SV131125 ACR131125 AMN131125 AWJ131125 BGF131125 BQB131125 BZX131125 CJT131125 CTP131125 DDL131125 DNH131125 DXD131125 EGZ131125 EQV131125 FAR131125 FKN131125 FUJ131125 GEF131125 GOB131125 GXX131125 HHT131125 HRP131125 IBL131125 ILH131125 IVD131125 JEZ131125 JOV131125 JYR131125 KIN131125 KSJ131125 LCF131125 LMB131125 LVX131125 MFT131125 MPP131125 MZL131125 NJH131125 NTD131125 OCZ131125 OMV131125 OWR131125 PGN131125 PQJ131125 QAF131125 QKB131125 QTX131125 RDT131125 RNP131125 RXL131125 SHH131125 SRD131125 TAZ131125 TKV131125 TUR131125 UEN131125 UOJ131125 UYF131125 VIB131125 VRX131125 WBT131125 WLP131125 WVL131125 K196661 IZ196661 SV196661 ACR196661 AMN196661 AWJ196661 BGF196661 BQB196661 BZX196661 CJT196661 CTP196661 DDL196661 DNH196661 DXD196661 EGZ196661 EQV196661 FAR196661 FKN196661 FUJ196661 GEF196661 GOB196661 GXX196661 HHT196661 HRP196661 IBL196661 ILH196661 IVD196661 JEZ196661 JOV196661 JYR196661 KIN196661 KSJ196661 LCF196661 LMB196661 LVX196661 MFT196661 MPP196661 MZL196661 NJH196661 NTD196661 OCZ196661 OMV196661 OWR196661 PGN196661 PQJ196661 QAF196661 QKB196661 QTX196661 RDT196661 RNP196661 RXL196661 SHH196661 SRD196661 TAZ196661 TKV196661 TUR196661 UEN196661 UOJ196661 UYF196661 VIB196661 VRX196661 WBT196661 WLP196661 WVL196661 K262197 IZ262197 SV262197 ACR262197 AMN262197 AWJ262197 BGF262197 BQB262197 BZX262197 CJT262197 CTP262197 DDL262197 DNH262197 DXD262197 EGZ262197 EQV262197 FAR262197 FKN262197 FUJ262197 GEF262197 GOB262197 GXX262197 HHT262197 HRP262197 IBL262197 ILH262197 IVD262197 JEZ262197 JOV262197 JYR262197 KIN262197 KSJ262197 LCF262197 LMB262197 LVX262197 MFT262197 MPP262197 MZL262197 NJH262197 NTD262197 OCZ262197 OMV262197 OWR262197 PGN262197 PQJ262197 QAF262197 QKB262197 QTX262197 RDT262197 RNP262197 RXL262197 SHH262197 SRD262197 TAZ262197 TKV262197 TUR262197 UEN262197 UOJ262197 UYF262197 VIB262197 VRX262197 WBT262197 WLP262197 WVL262197 K327733 IZ327733 SV327733 ACR327733 AMN327733 AWJ327733 BGF327733 BQB327733 BZX327733 CJT327733 CTP327733 DDL327733 DNH327733 DXD327733 EGZ327733 EQV327733 FAR327733 FKN327733 FUJ327733 GEF327733 GOB327733 GXX327733 HHT327733 HRP327733 IBL327733 ILH327733 IVD327733 JEZ327733 JOV327733 JYR327733 KIN327733 KSJ327733 LCF327733 LMB327733 LVX327733 MFT327733 MPP327733 MZL327733 NJH327733 NTD327733 OCZ327733 OMV327733 OWR327733 PGN327733 PQJ327733 QAF327733 QKB327733 QTX327733 RDT327733 RNP327733 RXL327733 SHH327733 SRD327733 TAZ327733 TKV327733 TUR327733 UEN327733 UOJ327733 UYF327733 VIB327733 VRX327733 WBT327733 WLP327733 WVL327733 K393269 IZ393269 SV393269 ACR393269 AMN393269 AWJ393269 BGF393269 BQB393269 BZX393269 CJT393269 CTP393269 DDL393269 DNH393269 DXD393269 EGZ393269 EQV393269 FAR393269 FKN393269 FUJ393269 GEF393269 GOB393269 GXX393269 HHT393269 HRP393269 IBL393269 ILH393269 IVD393269 JEZ393269 JOV393269 JYR393269 KIN393269 KSJ393269 LCF393269 LMB393269 LVX393269 MFT393269 MPP393269 MZL393269 NJH393269 NTD393269 OCZ393269 OMV393269 OWR393269 PGN393269 PQJ393269 QAF393269 QKB393269 QTX393269 RDT393269 RNP393269 RXL393269 SHH393269 SRD393269 TAZ393269 TKV393269 TUR393269 UEN393269 UOJ393269 UYF393269 VIB393269 VRX393269 WBT393269 WLP393269 WVL393269 K458805 IZ458805 SV458805 ACR458805 AMN458805 AWJ458805 BGF458805 BQB458805 BZX458805 CJT458805 CTP458805 DDL458805 DNH458805 DXD458805 EGZ458805 EQV458805 FAR458805 FKN458805 FUJ458805 GEF458805 GOB458805 GXX458805 HHT458805 HRP458805 IBL458805 ILH458805 IVD458805 JEZ458805 JOV458805 JYR458805 KIN458805 KSJ458805 LCF458805 LMB458805 LVX458805 MFT458805 MPP458805 MZL458805 NJH458805 NTD458805 OCZ458805 OMV458805 OWR458805 PGN458805 PQJ458805 QAF458805 QKB458805 QTX458805 RDT458805 RNP458805 RXL458805 SHH458805 SRD458805 TAZ458805 TKV458805 TUR458805 UEN458805 UOJ458805 UYF458805 VIB458805 VRX458805 WBT458805 WLP458805 WVL458805 K524341 IZ524341 SV524341 ACR524341 AMN524341 AWJ524341 BGF524341 BQB524341 BZX524341 CJT524341 CTP524341 DDL524341 DNH524341 DXD524341 EGZ524341 EQV524341 FAR524341 FKN524341 FUJ524341 GEF524341 GOB524341 GXX524341 HHT524341 HRP524341 IBL524341 ILH524341 IVD524341 JEZ524341 JOV524341 JYR524341 KIN524341 KSJ524341 LCF524341 LMB524341 LVX524341 MFT524341 MPP524341 MZL524341 NJH524341 NTD524341 OCZ524341 OMV524341 OWR524341 PGN524341 PQJ524341 QAF524341 QKB524341 QTX524341 RDT524341 RNP524341 RXL524341 SHH524341 SRD524341 TAZ524341 TKV524341 TUR524341 UEN524341 UOJ524341 UYF524341 VIB524341 VRX524341 WBT524341 WLP524341 WVL524341 K589877 IZ589877 SV589877 ACR589877 AMN589877 AWJ589877 BGF589877 BQB589877 BZX589877 CJT589877 CTP589877 DDL589877 DNH589877 DXD589877 EGZ589877 EQV589877 FAR589877 FKN589877 FUJ589877 GEF589877 GOB589877 GXX589877 HHT589877 HRP589877 IBL589877 ILH589877 IVD589877 JEZ589877 JOV589877 JYR589877 KIN589877 KSJ589877 LCF589877 LMB589877 LVX589877 MFT589877 MPP589877 MZL589877 NJH589877 NTD589877 OCZ589877 OMV589877 OWR589877 PGN589877 PQJ589877 QAF589877 QKB589877 QTX589877 RDT589877 RNP589877 RXL589877 SHH589877 SRD589877 TAZ589877 TKV589877 TUR589877 UEN589877 UOJ589877 UYF589877 VIB589877 VRX589877 WBT589877 WLP589877 WVL589877 K655413 IZ655413 SV655413 ACR655413 AMN655413 AWJ655413 BGF655413 BQB655413 BZX655413 CJT655413 CTP655413 DDL655413 DNH655413 DXD655413 EGZ655413 EQV655413 FAR655413 FKN655413 FUJ655413 GEF655413 GOB655413 GXX655413 HHT655413 HRP655413 IBL655413 ILH655413 IVD655413 JEZ655413 JOV655413 JYR655413 KIN655413 KSJ655413 LCF655413 LMB655413 LVX655413 MFT655413 MPP655413 MZL655413 NJH655413 NTD655413 OCZ655413 OMV655413 OWR655413 PGN655413 PQJ655413 QAF655413 QKB655413 QTX655413 RDT655413 RNP655413 RXL655413 SHH655413 SRD655413 TAZ655413 TKV655413 TUR655413 UEN655413 UOJ655413 UYF655413 VIB655413 VRX655413 WBT655413 WLP655413 WVL655413 K720949 IZ720949 SV720949 ACR720949 AMN720949 AWJ720949 BGF720949 BQB720949 BZX720949 CJT720949 CTP720949 DDL720949 DNH720949 DXD720949 EGZ720949 EQV720949 FAR720949 FKN720949 FUJ720949 GEF720949 GOB720949 GXX720949 HHT720949 HRP720949 IBL720949 ILH720949 IVD720949 JEZ720949 JOV720949 JYR720949 KIN720949 KSJ720949 LCF720949 LMB720949 LVX720949 MFT720949 MPP720949 MZL720949 NJH720949 NTD720949 OCZ720949 OMV720949 OWR720949 PGN720949 PQJ720949 QAF720949 QKB720949 QTX720949 RDT720949 RNP720949 RXL720949 SHH720949 SRD720949 TAZ720949 TKV720949 TUR720949 UEN720949 UOJ720949 UYF720949 VIB720949 VRX720949 WBT720949 WLP720949 WVL720949 K786485 IZ786485 SV786485 ACR786485 AMN786485 AWJ786485 BGF786485 BQB786485 BZX786485 CJT786485 CTP786485 DDL786485 DNH786485 DXD786485 EGZ786485 EQV786485 FAR786485 FKN786485 FUJ786485 GEF786485 GOB786485 GXX786485 HHT786485 HRP786485 IBL786485 ILH786485 IVD786485 JEZ786485 JOV786485 JYR786485 KIN786485 KSJ786485 LCF786485 LMB786485 LVX786485 MFT786485 MPP786485 MZL786485 NJH786485 NTD786485 OCZ786485 OMV786485 OWR786485 PGN786485 PQJ786485 QAF786485 QKB786485 QTX786485 RDT786485 RNP786485 RXL786485 SHH786485 SRD786485 TAZ786485 TKV786485 TUR786485 UEN786485 UOJ786485 UYF786485 VIB786485 VRX786485 WBT786485 WLP786485 WVL786485 K852021 IZ852021 SV852021 ACR852021 AMN852021 AWJ852021 BGF852021 BQB852021 BZX852021 CJT852021 CTP852021 DDL852021 DNH852021 DXD852021 EGZ852021 EQV852021 FAR852021 FKN852021 FUJ852021 GEF852021 GOB852021 GXX852021 HHT852021 HRP852021 IBL852021 ILH852021 IVD852021 JEZ852021 JOV852021 JYR852021 KIN852021 KSJ852021 LCF852021 LMB852021 LVX852021 MFT852021 MPP852021 MZL852021 NJH852021 NTD852021 OCZ852021 OMV852021 OWR852021 PGN852021 PQJ852021 QAF852021 QKB852021 QTX852021 RDT852021 RNP852021 RXL852021 SHH852021 SRD852021 TAZ852021 TKV852021 TUR852021 UEN852021 UOJ852021 UYF852021 VIB852021 VRX852021 WBT852021 WLP852021 WVL852021 K917557 IZ917557 SV917557 ACR917557 AMN917557 AWJ917557 BGF917557 BQB917557 BZX917557 CJT917557 CTP917557 DDL917557 DNH917557 DXD917557 EGZ917557 EQV917557 FAR917557 FKN917557 FUJ917557 GEF917557 GOB917557 GXX917557 HHT917557 HRP917557 IBL917557 ILH917557 IVD917557 JEZ917557 JOV917557 JYR917557 KIN917557 KSJ917557 LCF917557 LMB917557 LVX917557 MFT917557 MPP917557 MZL917557 NJH917557 NTD917557 OCZ917557 OMV917557 OWR917557 PGN917557 PQJ917557 QAF917557 QKB917557 QTX917557 RDT917557 RNP917557 RXL917557 SHH917557 SRD917557 TAZ917557 TKV917557 TUR917557 UEN917557 UOJ917557 UYF917557 VIB917557 VRX917557 WBT917557 WLP917557 WVL917557 K983093 IZ983093 SV983093 ACR983093 AMN983093 AWJ983093 BGF983093 BQB983093 BZX983093 CJT983093 CTP983093 DDL983093 DNH983093 DXD983093 EGZ983093 EQV983093 FAR983093 FKN983093 FUJ983093 GEF983093 GOB983093 GXX983093 HHT983093 HRP983093 IBL983093 ILH983093 IVD983093 JEZ983093 JOV983093 JYR983093 KIN983093 KSJ983093 LCF983093 LMB983093 LVX983093 MFT983093 MPP983093 MZL983093 NJH983093 NTD983093 OCZ983093 OMV983093 OWR983093 PGN983093 PQJ983093 QAF983093 QKB983093 QTX983093 RDT983093 RNP983093 RXL983093 SHH983093 SRD983093 TAZ983093 TKV983093 TUR983093 UEN983093 UOJ983093 UYF983093 VIB983093 VRX983093 WBT983093 WLP983093 WVL983093" xr:uid="{64A60BDF-35F4-47B6-BC6B-2F9532207272}">
      <formula1>0</formula1>
      <formula2>0</formula2>
    </dataValidation>
    <dataValidation type="decimal" allowBlank="1" showErrorMessage="1" errorTitle="Erro de valores" error="Digite um valor maior do que 0." sqref="K27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K65508 IZ65508 SV65508 ACR65508 AMN65508 AWJ65508 BGF65508 BQB65508 BZX65508 CJT65508 CTP65508 DDL65508 DNH65508 DXD65508 EGZ65508 EQV65508 FAR65508 FKN65508 FUJ65508 GEF65508 GOB65508 GXX65508 HHT65508 HRP65508 IBL65508 ILH65508 IVD65508 JEZ65508 JOV65508 JYR65508 KIN65508 KSJ65508 LCF65508 LMB65508 LVX65508 MFT65508 MPP65508 MZL65508 NJH65508 NTD65508 OCZ65508 OMV65508 OWR65508 PGN65508 PQJ65508 QAF65508 QKB65508 QTX65508 RDT65508 RNP65508 RXL65508 SHH65508 SRD65508 TAZ65508 TKV65508 TUR65508 UEN65508 UOJ65508 UYF65508 VIB65508 VRX65508 WBT65508 WLP65508 WVL65508 K131044 IZ131044 SV131044 ACR131044 AMN131044 AWJ131044 BGF131044 BQB131044 BZX131044 CJT131044 CTP131044 DDL131044 DNH131044 DXD131044 EGZ131044 EQV131044 FAR131044 FKN131044 FUJ131044 GEF131044 GOB131044 GXX131044 HHT131044 HRP131044 IBL131044 ILH131044 IVD131044 JEZ131044 JOV131044 JYR131044 KIN131044 KSJ131044 LCF131044 LMB131044 LVX131044 MFT131044 MPP131044 MZL131044 NJH131044 NTD131044 OCZ131044 OMV131044 OWR131044 PGN131044 PQJ131044 QAF131044 QKB131044 QTX131044 RDT131044 RNP131044 RXL131044 SHH131044 SRD131044 TAZ131044 TKV131044 TUR131044 UEN131044 UOJ131044 UYF131044 VIB131044 VRX131044 WBT131044 WLP131044 WVL131044 K196580 IZ196580 SV196580 ACR196580 AMN196580 AWJ196580 BGF196580 BQB196580 BZX196580 CJT196580 CTP196580 DDL196580 DNH196580 DXD196580 EGZ196580 EQV196580 FAR196580 FKN196580 FUJ196580 GEF196580 GOB196580 GXX196580 HHT196580 HRP196580 IBL196580 ILH196580 IVD196580 JEZ196580 JOV196580 JYR196580 KIN196580 KSJ196580 LCF196580 LMB196580 LVX196580 MFT196580 MPP196580 MZL196580 NJH196580 NTD196580 OCZ196580 OMV196580 OWR196580 PGN196580 PQJ196580 QAF196580 QKB196580 QTX196580 RDT196580 RNP196580 RXL196580 SHH196580 SRD196580 TAZ196580 TKV196580 TUR196580 UEN196580 UOJ196580 UYF196580 VIB196580 VRX196580 WBT196580 WLP196580 WVL196580 K262116 IZ262116 SV262116 ACR262116 AMN262116 AWJ262116 BGF262116 BQB262116 BZX262116 CJT262116 CTP262116 DDL262116 DNH262116 DXD262116 EGZ262116 EQV262116 FAR262116 FKN262116 FUJ262116 GEF262116 GOB262116 GXX262116 HHT262116 HRP262116 IBL262116 ILH262116 IVD262116 JEZ262116 JOV262116 JYR262116 KIN262116 KSJ262116 LCF262116 LMB262116 LVX262116 MFT262116 MPP262116 MZL262116 NJH262116 NTD262116 OCZ262116 OMV262116 OWR262116 PGN262116 PQJ262116 QAF262116 QKB262116 QTX262116 RDT262116 RNP262116 RXL262116 SHH262116 SRD262116 TAZ262116 TKV262116 TUR262116 UEN262116 UOJ262116 UYF262116 VIB262116 VRX262116 WBT262116 WLP262116 WVL262116 K327652 IZ327652 SV327652 ACR327652 AMN327652 AWJ327652 BGF327652 BQB327652 BZX327652 CJT327652 CTP327652 DDL327652 DNH327652 DXD327652 EGZ327652 EQV327652 FAR327652 FKN327652 FUJ327652 GEF327652 GOB327652 GXX327652 HHT327652 HRP327652 IBL327652 ILH327652 IVD327652 JEZ327652 JOV327652 JYR327652 KIN327652 KSJ327652 LCF327652 LMB327652 LVX327652 MFT327652 MPP327652 MZL327652 NJH327652 NTD327652 OCZ327652 OMV327652 OWR327652 PGN327652 PQJ327652 QAF327652 QKB327652 QTX327652 RDT327652 RNP327652 RXL327652 SHH327652 SRD327652 TAZ327652 TKV327652 TUR327652 UEN327652 UOJ327652 UYF327652 VIB327652 VRX327652 WBT327652 WLP327652 WVL327652 K393188 IZ393188 SV393188 ACR393188 AMN393188 AWJ393188 BGF393188 BQB393188 BZX393188 CJT393188 CTP393188 DDL393188 DNH393188 DXD393188 EGZ393188 EQV393188 FAR393188 FKN393188 FUJ393188 GEF393188 GOB393188 GXX393188 HHT393188 HRP393188 IBL393188 ILH393188 IVD393188 JEZ393188 JOV393188 JYR393188 KIN393188 KSJ393188 LCF393188 LMB393188 LVX393188 MFT393188 MPP393188 MZL393188 NJH393188 NTD393188 OCZ393188 OMV393188 OWR393188 PGN393188 PQJ393188 QAF393188 QKB393188 QTX393188 RDT393188 RNP393188 RXL393188 SHH393188 SRD393188 TAZ393188 TKV393188 TUR393188 UEN393188 UOJ393188 UYF393188 VIB393188 VRX393188 WBT393188 WLP393188 WVL393188 K458724 IZ458724 SV458724 ACR458724 AMN458724 AWJ458724 BGF458724 BQB458724 BZX458724 CJT458724 CTP458724 DDL458724 DNH458724 DXD458724 EGZ458724 EQV458724 FAR458724 FKN458724 FUJ458724 GEF458724 GOB458724 GXX458724 HHT458724 HRP458724 IBL458724 ILH458724 IVD458724 JEZ458724 JOV458724 JYR458724 KIN458724 KSJ458724 LCF458724 LMB458724 LVX458724 MFT458724 MPP458724 MZL458724 NJH458724 NTD458724 OCZ458724 OMV458724 OWR458724 PGN458724 PQJ458724 QAF458724 QKB458724 QTX458724 RDT458724 RNP458724 RXL458724 SHH458724 SRD458724 TAZ458724 TKV458724 TUR458724 UEN458724 UOJ458724 UYF458724 VIB458724 VRX458724 WBT458724 WLP458724 WVL458724 K524260 IZ524260 SV524260 ACR524260 AMN524260 AWJ524260 BGF524260 BQB524260 BZX524260 CJT524260 CTP524260 DDL524260 DNH524260 DXD524260 EGZ524260 EQV524260 FAR524260 FKN524260 FUJ524260 GEF524260 GOB524260 GXX524260 HHT524260 HRP524260 IBL524260 ILH524260 IVD524260 JEZ524260 JOV524260 JYR524260 KIN524260 KSJ524260 LCF524260 LMB524260 LVX524260 MFT524260 MPP524260 MZL524260 NJH524260 NTD524260 OCZ524260 OMV524260 OWR524260 PGN524260 PQJ524260 QAF524260 QKB524260 QTX524260 RDT524260 RNP524260 RXL524260 SHH524260 SRD524260 TAZ524260 TKV524260 TUR524260 UEN524260 UOJ524260 UYF524260 VIB524260 VRX524260 WBT524260 WLP524260 WVL524260 K589796 IZ589796 SV589796 ACR589796 AMN589796 AWJ589796 BGF589796 BQB589796 BZX589796 CJT589796 CTP589796 DDL589796 DNH589796 DXD589796 EGZ589796 EQV589796 FAR589796 FKN589796 FUJ589796 GEF589796 GOB589796 GXX589796 HHT589796 HRP589796 IBL589796 ILH589796 IVD589796 JEZ589796 JOV589796 JYR589796 KIN589796 KSJ589796 LCF589796 LMB589796 LVX589796 MFT589796 MPP589796 MZL589796 NJH589796 NTD589796 OCZ589796 OMV589796 OWR589796 PGN589796 PQJ589796 QAF589796 QKB589796 QTX589796 RDT589796 RNP589796 RXL589796 SHH589796 SRD589796 TAZ589796 TKV589796 TUR589796 UEN589796 UOJ589796 UYF589796 VIB589796 VRX589796 WBT589796 WLP589796 WVL589796 K655332 IZ655332 SV655332 ACR655332 AMN655332 AWJ655332 BGF655332 BQB655332 BZX655332 CJT655332 CTP655332 DDL655332 DNH655332 DXD655332 EGZ655332 EQV655332 FAR655332 FKN655332 FUJ655332 GEF655332 GOB655332 GXX655332 HHT655332 HRP655332 IBL655332 ILH655332 IVD655332 JEZ655332 JOV655332 JYR655332 KIN655332 KSJ655332 LCF655332 LMB655332 LVX655332 MFT655332 MPP655332 MZL655332 NJH655332 NTD655332 OCZ655332 OMV655332 OWR655332 PGN655332 PQJ655332 QAF655332 QKB655332 QTX655332 RDT655332 RNP655332 RXL655332 SHH655332 SRD655332 TAZ655332 TKV655332 TUR655332 UEN655332 UOJ655332 UYF655332 VIB655332 VRX655332 WBT655332 WLP655332 WVL655332 K720868 IZ720868 SV720868 ACR720868 AMN720868 AWJ720868 BGF720868 BQB720868 BZX720868 CJT720868 CTP720868 DDL720868 DNH720868 DXD720868 EGZ720868 EQV720868 FAR720868 FKN720868 FUJ720868 GEF720868 GOB720868 GXX720868 HHT720868 HRP720868 IBL720868 ILH720868 IVD720868 JEZ720868 JOV720868 JYR720868 KIN720868 KSJ720868 LCF720868 LMB720868 LVX720868 MFT720868 MPP720868 MZL720868 NJH720868 NTD720868 OCZ720868 OMV720868 OWR720868 PGN720868 PQJ720868 QAF720868 QKB720868 QTX720868 RDT720868 RNP720868 RXL720868 SHH720868 SRD720868 TAZ720868 TKV720868 TUR720868 UEN720868 UOJ720868 UYF720868 VIB720868 VRX720868 WBT720868 WLP720868 WVL720868 K786404 IZ786404 SV786404 ACR786404 AMN786404 AWJ786404 BGF786404 BQB786404 BZX786404 CJT786404 CTP786404 DDL786404 DNH786404 DXD786404 EGZ786404 EQV786404 FAR786404 FKN786404 FUJ786404 GEF786404 GOB786404 GXX786404 HHT786404 HRP786404 IBL786404 ILH786404 IVD786404 JEZ786404 JOV786404 JYR786404 KIN786404 KSJ786404 LCF786404 LMB786404 LVX786404 MFT786404 MPP786404 MZL786404 NJH786404 NTD786404 OCZ786404 OMV786404 OWR786404 PGN786404 PQJ786404 QAF786404 QKB786404 QTX786404 RDT786404 RNP786404 RXL786404 SHH786404 SRD786404 TAZ786404 TKV786404 TUR786404 UEN786404 UOJ786404 UYF786404 VIB786404 VRX786404 WBT786404 WLP786404 WVL786404 K851940 IZ851940 SV851940 ACR851940 AMN851940 AWJ851940 BGF851940 BQB851940 BZX851940 CJT851940 CTP851940 DDL851940 DNH851940 DXD851940 EGZ851940 EQV851940 FAR851940 FKN851940 FUJ851940 GEF851940 GOB851940 GXX851940 HHT851940 HRP851940 IBL851940 ILH851940 IVD851940 JEZ851940 JOV851940 JYR851940 KIN851940 KSJ851940 LCF851940 LMB851940 LVX851940 MFT851940 MPP851940 MZL851940 NJH851940 NTD851940 OCZ851940 OMV851940 OWR851940 PGN851940 PQJ851940 QAF851940 QKB851940 QTX851940 RDT851940 RNP851940 RXL851940 SHH851940 SRD851940 TAZ851940 TKV851940 TUR851940 UEN851940 UOJ851940 UYF851940 VIB851940 VRX851940 WBT851940 WLP851940 WVL851940 K917476 IZ917476 SV917476 ACR917476 AMN917476 AWJ917476 BGF917476 BQB917476 BZX917476 CJT917476 CTP917476 DDL917476 DNH917476 DXD917476 EGZ917476 EQV917476 FAR917476 FKN917476 FUJ917476 GEF917476 GOB917476 GXX917476 HHT917476 HRP917476 IBL917476 ILH917476 IVD917476 JEZ917476 JOV917476 JYR917476 KIN917476 KSJ917476 LCF917476 LMB917476 LVX917476 MFT917476 MPP917476 MZL917476 NJH917476 NTD917476 OCZ917476 OMV917476 OWR917476 PGN917476 PQJ917476 QAF917476 QKB917476 QTX917476 RDT917476 RNP917476 RXL917476 SHH917476 SRD917476 TAZ917476 TKV917476 TUR917476 UEN917476 UOJ917476 UYF917476 VIB917476 VRX917476 WBT917476 WLP917476 WVL917476 K983012 IZ983012 SV983012 ACR983012 AMN983012 AWJ983012 BGF983012 BQB983012 BZX983012 CJT983012 CTP983012 DDL983012 DNH983012 DXD983012 EGZ983012 EQV983012 FAR983012 FKN983012 FUJ983012 GEF983012 GOB983012 GXX983012 HHT983012 HRP983012 IBL983012 ILH983012 IVD983012 JEZ983012 JOV983012 JYR983012 KIN983012 KSJ983012 LCF983012 LMB983012 LVX983012 MFT983012 MPP983012 MZL983012 NJH983012 NTD983012 OCZ983012 OMV983012 OWR983012 PGN983012 PQJ983012 QAF983012 QKB983012 QTX983012 RDT983012 RNP983012 RXL983012 SHH983012 SRD983012 TAZ983012 TKV983012 TUR983012 UEN983012 UOJ983012 UYF983012 VIB983012 VRX983012 WBT983012 WLP983012 WVL983012 K62 IZ62 SV62 ACR62 AMN62 AWJ62 BGF62 BQB62 BZX62 CJT62 CTP62 DDL62 DNH62 DXD62 EGZ62 EQV62 FAR62 FKN62 FUJ62 GEF62 GOB62 GXX62 HHT62 HRP62 IBL62 ILH62 IVD62 JEZ62 JOV62 JYR62 KIN62 KSJ62 LCF62 LMB62 LVX62 MFT62 MPP62 MZL62 NJH62 NTD62 OCZ62 OMV62 OWR62 PGN62 PQJ62 QAF62 QKB62 QTX62 RDT62 RNP62 RXL62 SHH62 SRD62 TAZ62 TKV62 TUR62 UEN62 UOJ62 UYF62 VIB62 VRX62 WBT62 WLP62 WVL62 K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K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K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K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K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K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K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K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K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K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K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K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K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K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K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K65588 IZ65588 SV65588 ACR65588 AMN65588 AWJ65588 BGF65588 BQB65588 BZX65588 CJT65588 CTP65588 DDL65588 DNH65588 DXD65588 EGZ65588 EQV65588 FAR65588 FKN65588 FUJ65588 GEF65588 GOB65588 GXX65588 HHT65588 HRP65588 IBL65588 ILH65588 IVD65588 JEZ65588 JOV65588 JYR65588 KIN65588 KSJ65588 LCF65588 LMB65588 LVX65588 MFT65588 MPP65588 MZL65588 NJH65588 NTD65588 OCZ65588 OMV65588 OWR65588 PGN65588 PQJ65588 QAF65588 QKB65588 QTX65588 RDT65588 RNP65588 RXL65588 SHH65588 SRD65588 TAZ65588 TKV65588 TUR65588 UEN65588 UOJ65588 UYF65588 VIB65588 VRX65588 WBT65588 WLP65588 WVL65588 K131124 IZ131124 SV131124 ACR131124 AMN131124 AWJ131124 BGF131124 BQB131124 BZX131124 CJT131124 CTP131124 DDL131124 DNH131124 DXD131124 EGZ131124 EQV131124 FAR131124 FKN131124 FUJ131124 GEF131124 GOB131124 GXX131124 HHT131124 HRP131124 IBL131124 ILH131124 IVD131124 JEZ131124 JOV131124 JYR131124 KIN131124 KSJ131124 LCF131124 LMB131124 LVX131124 MFT131124 MPP131124 MZL131124 NJH131124 NTD131124 OCZ131124 OMV131124 OWR131124 PGN131124 PQJ131124 QAF131124 QKB131124 QTX131124 RDT131124 RNP131124 RXL131124 SHH131124 SRD131124 TAZ131124 TKV131124 TUR131124 UEN131124 UOJ131124 UYF131124 VIB131124 VRX131124 WBT131124 WLP131124 WVL131124 K196660 IZ196660 SV196660 ACR196660 AMN196660 AWJ196660 BGF196660 BQB196660 BZX196660 CJT196660 CTP196660 DDL196660 DNH196660 DXD196660 EGZ196660 EQV196660 FAR196660 FKN196660 FUJ196660 GEF196660 GOB196660 GXX196660 HHT196660 HRP196660 IBL196660 ILH196660 IVD196660 JEZ196660 JOV196660 JYR196660 KIN196660 KSJ196660 LCF196660 LMB196660 LVX196660 MFT196660 MPP196660 MZL196660 NJH196660 NTD196660 OCZ196660 OMV196660 OWR196660 PGN196660 PQJ196660 QAF196660 QKB196660 QTX196660 RDT196660 RNP196660 RXL196660 SHH196660 SRD196660 TAZ196660 TKV196660 TUR196660 UEN196660 UOJ196660 UYF196660 VIB196660 VRX196660 WBT196660 WLP196660 WVL196660 K262196 IZ262196 SV262196 ACR262196 AMN262196 AWJ262196 BGF262196 BQB262196 BZX262196 CJT262196 CTP262196 DDL262196 DNH262196 DXD262196 EGZ262196 EQV262196 FAR262196 FKN262196 FUJ262196 GEF262196 GOB262196 GXX262196 HHT262196 HRP262196 IBL262196 ILH262196 IVD262196 JEZ262196 JOV262196 JYR262196 KIN262196 KSJ262196 LCF262196 LMB262196 LVX262196 MFT262196 MPP262196 MZL262196 NJH262196 NTD262196 OCZ262196 OMV262196 OWR262196 PGN262196 PQJ262196 QAF262196 QKB262196 QTX262196 RDT262196 RNP262196 RXL262196 SHH262196 SRD262196 TAZ262196 TKV262196 TUR262196 UEN262196 UOJ262196 UYF262196 VIB262196 VRX262196 WBT262196 WLP262196 WVL262196 K327732 IZ327732 SV327732 ACR327732 AMN327732 AWJ327732 BGF327732 BQB327732 BZX327732 CJT327732 CTP327732 DDL327732 DNH327732 DXD327732 EGZ327732 EQV327732 FAR327732 FKN327732 FUJ327732 GEF327732 GOB327732 GXX327732 HHT327732 HRP327732 IBL327732 ILH327732 IVD327732 JEZ327732 JOV327732 JYR327732 KIN327732 KSJ327732 LCF327732 LMB327732 LVX327732 MFT327732 MPP327732 MZL327732 NJH327732 NTD327732 OCZ327732 OMV327732 OWR327732 PGN327732 PQJ327732 QAF327732 QKB327732 QTX327732 RDT327732 RNP327732 RXL327732 SHH327732 SRD327732 TAZ327732 TKV327732 TUR327732 UEN327732 UOJ327732 UYF327732 VIB327732 VRX327732 WBT327732 WLP327732 WVL327732 K393268 IZ393268 SV393268 ACR393268 AMN393268 AWJ393268 BGF393268 BQB393268 BZX393268 CJT393268 CTP393268 DDL393268 DNH393268 DXD393268 EGZ393268 EQV393268 FAR393268 FKN393268 FUJ393268 GEF393268 GOB393268 GXX393268 HHT393268 HRP393268 IBL393268 ILH393268 IVD393268 JEZ393268 JOV393268 JYR393268 KIN393268 KSJ393268 LCF393268 LMB393268 LVX393268 MFT393268 MPP393268 MZL393268 NJH393268 NTD393268 OCZ393268 OMV393268 OWR393268 PGN393268 PQJ393268 QAF393268 QKB393268 QTX393268 RDT393268 RNP393268 RXL393268 SHH393268 SRD393268 TAZ393268 TKV393268 TUR393268 UEN393268 UOJ393268 UYF393268 VIB393268 VRX393268 WBT393268 WLP393268 WVL393268 K458804 IZ458804 SV458804 ACR458804 AMN458804 AWJ458804 BGF458804 BQB458804 BZX458804 CJT458804 CTP458804 DDL458804 DNH458804 DXD458804 EGZ458804 EQV458804 FAR458804 FKN458804 FUJ458804 GEF458804 GOB458804 GXX458804 HHT458804 HRP458804 IBL458804 ILH458804 IVD458804 JEZ458804 JOV458804 JYR458804 KIN458804 KSJ458804 LCF458804 LMB458804 LVX458804 MFT458804 MPP458804 MZL458804 NJH458804 NTD458804 OCZ458804 OMV458804 OWR458804 PGN458804 PQJ458804 QAF458804 QKB458804 QTX458804 RDT458804 RNP458804 RXL458804 SHH458804 SRD458804 TAZ458804 TKV458804 TUR458804 UEN458804 UOJ458804 UYF458804 VIB458804 VRX458804 WBT458804 WLP458804 WVL458804 K524340 IZ524340 SV524340 ACR524340 AMN524340 AWJ524340 BGF524340 BQB524340 BZX524340 CJT524340 CTP524340 DDL524340 DNH524340 DXD524340 EGZ524340 EQV524340 FAR524340 FKN524340 FUJ524340 GEF524340 GOB524340 GXX524340 HHT524340 HRP524340 IBL524340 ILH524340 IVD524340 JEZ524340 JOV524340 JYR524340 KIN524340 KSJ524340 LCF524340 LMB524340 LVX524340 MFT524340 MPP524340 MZL524340 NJH524340 NTD524340 OCZ524340 OMV524340 OWR524340 PGN524340 PQJ524340 QAF524340 QKB524340 QTX524340 RDT524340 RNP524340 RXL524340 SHH524340 SRD524340 TAZ524340 TKV524340 TUR524340 UEN524340 UOJ524340 UYF524340 VIB524340 VRX524340 WBT524340 WLP524340 WVL524340 K589876 IZ589876 SV589876 ACR589876 AMN589876 AWJ589876 BGF589876 BQB589876 BZX589876 CJT589876 CTP589876 DDL589876 DNH589876 DXD589876 EGZ589876 EQV589876 FAR589876 FKN589876 FUJ589876 GEF589876 GOB589876 GXX589876 HHT589876 HRP589876 IBL589876 ILH589876 IVD589876 JEZ589876 JOV589876 JYR589876 KIN589876 KSJ589876 LCF589876 LMB589876 LVX589876 MFT589876 MPP589876 MZL589876 NJH589876 NTD589876 OCZ589876 OMV589876 OWR589876 PGN589876 PQJ589876 QAF589876 QKB589876 QTX589876 RDT589876 RNP589876 RXL589876 SHH589876 SRD589876 TAZ589876 TKV589876 TUR589876 UEN589876 UOJ589876 UYF589876 VIB589876 VRX589876 WBT589876 WLP589876 WVL589876 K655412 IZ655412 SV655412 ACR655412 AMN655412 AWJ655412 BGF655412 BQB655412 BZX655412 CJT655412 CTP655412 DDL655412 DNH655412 DXD655412 EGZ655412 EQV655412 FAR655412 FKN655412 FUJ655412 GEF655412 GOB655412 GXX655412 HHT655412 HRP655412 IBL655412 ILH655412 IVD655412 JEZ655412 JOV655412 JYR655412 KIN655412 KSJ655412 LCF655412 LMB655412 LVX655412 MFT655412 MPP655412 MZL655412 NJH655412 NTD655412 OCZ655412 OMV655412 OWR655412 PGN655412 PQJ655412 QAF655412 QKB655412 QTX655412 RDT655412 RNP655412 RXL655412 SHH655412 SRD655412 TAZ655412 TKV655412 TUR655412 UEN655412 UOJ655412 UYF655412 VIB655412 VRX655412 WBT655412 WLP655412 WVL655412 K720948 IZ720948 SV720948 ACR720948 AMN720948 AWJ720948 BGF720948 BQB720948 BZX720948 CJT720948 CTP720948 DDL720948 DNH720948 DXD720948 EGZ720948 EQV720948 FAR720948 FKN720948 FUJ720948 GEF720948 GOB720948 GXX720948 HHT720948 HRP720948 IBL720948 ILH720948 IVD720948 JEZ720948 JOV720948 JYR720948 KIN720948 KSJ720948 LCF720948 LMB720948 LVX720948 MFT720948 MPP720948 MZL720948 NJH720948 NTD720948 OCZ720948 OMV720948 OWR720948 PGN720948 PQJ720948 QAF720948 QKB720948 QTX720948 RDT720948 RNP720948 RXL720948 SHH720948 SRD720948 TAZ720948 TKV720948 TUR720948 UEN720948 UOJ720948 UYF720948 VIB720948 VRX720948 WBT720948 WLP720948 WVL720948 K786484 IZ786484 SV786484 ACR786484 AMN786484 AWJ786484 BGF786484 BQB786484 BZX786484 CJT786484 CTP786484 DDL786484 DNH786484 DXD786484 EGZ786484 EQV786484 FAR786484 FKN786484 FUJ786484 GEF786484 GOB786484 GXX786484 HHT786484 HRP786484 IBL786484 ILH786484 IVD786484 JEZ786484 JOV786484 JYR786484 KIN786484 KSJ786484 LCF786484 LMB786484 LVX786484 MFT786484 MPP786484 MZL786484 NJH786484 NTD786484 OCZ786484 OMV786484 OWR786484 PGN786484 PQJ786484 QAF786484 QKB786484 QTX786484 RDT786484 RNP786484 RXL786484 SHH786484 SRD786484 TAZ786484 TKV786484 TUR786484 UEN786484 UOJ786484 UYF786484 VIB786484 VRX786484 WBT786484 WLP786484 WVL786484 K852020 IZ852020 SV852020 ACR852020 AMN852020 AWJ852020 BGF852020 BQB852020 BZX852020 CJT852020 CTP852020 DDL852020 DNH852020 DXD852020 EGZ852020 EQV852020 FAR852020 FKN852020 FUJ852020 GEF852020 GOB852020 GXX852020 HHT852020 HRP852020 IBL852020 ILH852020 IVD852020 JEZ852020 JOV852020 JYR852020 KIN852020 KSJ852020 LCF852020 LMB852020 LVX852020 MFT852020 MPP852020 MZL852020 NJH852020 NTD852020 OCZ852020 OMV852020 OWR852020 PGN852020 PQJ852020 QAF852020 QKB852020 QTX852020 RDT852020 RNP852020 RXL852020 SHH852020 SRD852020 TAZ852020 TKV852020 TUR852020 UEN852020 UOJ852020 UYF852020 VIB852020 VRX852020 WBT852020 WLP852020 WVL852020 K917556 IZ917556 SV917556 ACR917556 AMN917556 AWJ917556 BGF917556 BQB917556 BZX917556 CJT917556 CTP917556 DDL917556 DNH917556 DXD917556 EGZ917556 EQV917556 FAR917556 FKN917556 FUJ917556 GEF917556 GOB917556 GXX917556 HHT917556 HRP917556 IBL917556 ILH917556 IVD917556 JEZ917556 JOV917556 JYR917556 KIN917556 KSJ917556 LCF917556 LMB917556 LVX917556 MFT917556 MPP917556 MZL917556 NJH917556 NTD917556 OCZ917556 OMV917556 OWR917556 PGN917556 PQJ917556 QAF917556 QKB917556 QTX917556 RDT917556 RNP917556 RXL917556 SHH917556 SRD917556 TAZ917556 TKV917556 TUR917556 UEN917556 UOJ917556 UYF917556 VIB917556 VRX917556 WBT917556 WLP917556 WVL917556 K983092 IZ983092 SV983092 ACR983092 AMN983092 AWJ983092 BGF983092 BQB983092 BZX983092 CJT983092 CTP983092 DDL983092 DNH983092 DXD983092 EGZ983092 EQV983092 FAR983092 FKN983092 FUJ983092 GEF983092 GOB983092 GXX983092 HHT983092 HRP983092 IBL983092 ILH983092 IVD983092 JEZ983092 JOV983092 JYR983092 KIN983092 KSJ983092 LCF983092 LMB983092 LVX983092 MFT983092 MPP983092 MZL983092 NJH983092 NTD983092 OCZ983092 OMV983092 OWR983092 PGN983092 PQJ983092 QAF983092 QKB983092 QTX983092 RDT983092 RNP983092 RXL983092 SHH983092 SRD983092 TAZ983092 TKV983092 TUR983092 UEN983092 UOJ983092 UYF983092 VIB983092 VRX983092 WBT983092 WLP983092 WVL983092" xr:uid="{8BC55B35-B7CB-4CA0-88BE-A421CA62832A}">
      <formula1>0</formula1>
      <formula2>1</formula2>
    </dataValidation>
    <dataValidation type="decimal" allowBlank="1" showErrorMessage="1" errorTitle="Erro de valores" error="Digite um valor entre 0% e 100%" sqref="K21:K26 IZ21:IZ26 SV21:SV26 ACR21:ACR26 AMN21:AMN26 AWJ21:AWJ26 BGF21:BGF26 BQB21:BQB26 BZX21:BZX26 CJT21:CJT26 CTP21:CTP26 DDL21:DDL26 DNH21:DNH26 DXD21:DXD26 EGZ21:EGZ26 EQV21:EQV26 FAR21:FAR26 FKN21:FKN26 FUJ21:FUJ26 GEF21:GEF26 GOB21:GOB26 GXX21:GXX26 HHT21:HHT26 HRP21:HRP26 IBL21:IBL26 ILH21:ILH26 IVD21:IVD26 JEZ21:JEZ26 JOV21:JOV26 JYR21:JYR26 KIN21:KIN26 KSJ21:KSJ26 LCF21:LCF26 LMB21:LMB26 LVX21:LVX26 MFT21:MFT26 MPP21:MPP26 MZL21:MZL26 NJH21:NJH26 NTD21:NTD26 OCZ21:OCZ26 OMV21:OMV26 OWR21:OWR26 PGN21:PGN26 PQJ21:PQJ26 QAF21:QAF26 QKB21:QKB26 QTX21:QTX26 RDT21:RDT26 RNP21:RNP26 RXL21:RXL26 SHH21:SHH26 SRD21:SRD26 TAZ21:TAZ26 TKV21:TKV26 TUR21:TUR26 UEN21:UEN26 UOJ21:UOJ26 UYF21:UYF26 VIB21:VIB26 VRX21:VRX26 WBT21:WBT26 WLP21:WLP26 WVL21:WVL26 K65502:K65507 IZ65502:IZ65507 SV65502:SV65507 ACR65502:ACR65507 AMN65502:AMN65507 AWJ65502:AWJ65507 BGF65502:BGF65507 BQB65502:BQB65507 BZX65502:BZX65507 CJT65502:CJT65507 CTP65502:CTP65507 DDL65502:DDL65507 DNH65502:DNH65507 DXD65502:DXD65507 EGZ65502:EGZ65507 EQV65502:EQV65507 FAR65502:FAR65507 FKN65502:FKN65507 FUJ65502:FUJ65507 GEF65502:GEF65507 GOB65502:GOB65507 GXX65502:GXX65507 HHT65502:HHT65507 HRP65502:HRP65507 IBL65502:IBL65507 ILH65502:ILH65507 IVD65502:IVD65507 JEZ65502:JEZ65507 JOV65502:JOV65507 JYR65502:JYR65507 KIN65502:KIN65507 KSJ65502:KSJ65507 LCF65502:LCF65507 LMB65502:LMB65507 LVX65502:LVX65507 MFT65502:MFT65507 MPP65502:MPP65507 MZL65502:MZL65507 NJH65502:NJH65507 NTD65502:NTD65507 OCZ65502:OCZ65507 OMV65502:OMV65507 OWR65502:OWR65507 PGN65502:PGN65507 PQJ65502:PQJ65507 QAF65502:QAF65507 QKB65502:QKB65507 QTX65502:QTX65507 RDT65502:RDT65507 RNP65502:RNP65507 RXL65502:RXL65507 SHH65502:SHH65507 SRD65502:SRD65507 TAZ65502:TAZ65507 TKV65502:TKV65507 TUR65502:TUR65507 UEN65502:UEN65507 UOJ65502:UOJ65507 UYF65502:UYF65507 VIB65502:VIB65507 VRX65502:VRX65507 WBT65502:WBT65507 WLP65502:WLP65507 WVL65502:WVL65507 K131038:K131043 IZ131038:IZ131043 SV131038:SV131043 ACR131038:ACR131043 AMN131038:AMN131043 AWJ131038:AWJ131043 BGF131038:BGF131043 BQB131038:BQB131043 BZX131038:BZX131043 CJT131038:CJT131043 CTP131038:CTP131043 DDL131038:DDL131043 DNH131038:DNH131043 DXD131038:DXD131043 EGZ131038:EGZ131043 EQV131038:EQV131043 FAR131038:FAR131043 FKN131038:FKN131043 FUJ131038:FUJ131043 GEF131038:GEF131043 GOB131038:GOB131043 GXX131038:GXX131043 HHT131038:HHT131043 HRP131038:HRP131043 IBL131038:IBL131043 ILH131038:ILH131043 IVD131038:IVD131043 JEZ131038:JEZ131043 JOV131038:JOV131043 JYR131038:JYR131043 KIN131038:KIN131043 KSJ131038:KSJ131043 LCF131038:LCF131043 LMB131038:LMB131043 LVX131038:LVX131043 MFT131038:MFT131043 MPP131038:MPP131043 MZL131038:MZL131043 NJH131038:NJH131043 NTD131038:NTD131043 OCZ131038:OCZ131043 OMV131038:OMV131043 OWR131038:OWR131043 PGN131038:PGN131043 PQJ131038:PQJ131043 QAF131038:QAF131043 QKB131038:QKB131043 QTX131038:QTX131043 RDT131038:RDT131043 RNP131038:RNP131043 RXL131038:RXL131043 SHH131038:SHH131043 SRD131038:SRD131043 TAZ131038:TAZ131043 TKV131038:TKV131043 TUR131038:TUR131043 UEN131038:UEN131043 UOJ131038:UOJ131043 UYF131038:UYF131043 VIB131038:VIB131043 VRX131038:VRX131043 WBT131038:WBT131043 WLP131038:WLP131043 WVL131038:WVL131043 K196574:K196579 IZ196574:IZ196579 SV196574:SV196579 ACR196574:ACR196579 AMN196574:AMN196579 AWJ196574:AWJ196579 BGF196574:BGF196579 BQB196574:BQB196579 BZX196574:BZX196579 CJT196574:CJT196579 CTP196574:CTP196579 DDL196574:DDL196579 DNH196574:DNH196579 DXD196574:DXD196579 EGZ196574:EGZ196579 EQV196574:EQV196579 FAR196574:FAR196579 FKN196574:FKN196579 FUJ196574:FUJ196579 GEF196574:GEF196579 GOB196574:GOB196579 GXX196574:GXX196579 HHT196574:HHT196579 HRP196574:HRP196579 IBL196574:IBL196579 ILH196574:ILH196579 IVD196574:IVD196579 JEZ196574:JEZ196579 JOV196574:JOV196579 JYR196574:JYR196579 KIN196574:KIN196579 KSJ196574:KSJ196579 LCF196574:LCF196579 LMB196574:LMB196579 LVX196574:LVX196579 MFT196574:MFT196579 MPP196574:MPP196579 MZL196574:MZL196579 NJH196574:NJH196579 NTD196574:NTD196579 OCZ196574:OCZ196579 OMV196574:OMV196579 OWR196574:OWR196579 PGN196574:PGN196579 PQJ196574:PQJ196579 QAF196574:QAF196579 QKB196574:QKB196579 QTX196574:QTX196579 RDT196574:RDT196579 RNP196574:RNP196579 RXL196574:RXL196579 SHH196574:SHH196579 SRD196574:SRD196579 TAZ196574:TAZ196579 TKV196574:TKV196579 TUR196574:TUR196579 UEN196574:UEN196579 UOJ196574:UOJ196579 UYF196574:UYF196579 VIB196574:VIB196579 VRX196574:VRX196579 WBT196574:WBT196579 WLP196574:WLP196579 WVL196574:WVL196579 K262110:K262115 IZ262110:IZ262115 SV262110:SV262115 ACR262110:ACR262115 AMN262110:AMN262115 AWJ262110:AWJ262115 BGF262110:BGF262115 BQB262110:BQB262115 BZX262110:BZX262115 CJT262110:CJT262115 CTP262110:CTP262115 DDL262110:DDL262115 DNH262110:DNH262115 DXD262110:DXD262115 EGZ262110:EGZ262115 EQV262110:EQV262115 FAR262110:FAR262115 FKN262110:FKN262115 FUJ262110:FUJ262115 GEF262110:GEF262115 GOB262110:GOB262115 GXX262110:GXX262115 HHT262110:HHT262115 HRP262110:HRP262115 IBL262110:IBL262115 ILH262110:ILH262115 IVD262110:IVD262115 JEZ262110:JEZ262115 JOV262110:JOV262115 JYR262110:JYR262115 KIN262110:KIN262115 KSJ262110:KSJ262115 LCF262110:LCF262115 LMB262110:LMB262115 LVX262110:LVX262115 MFT262110:MFT262115 MPP262110:MPP262115 MZL262110:MZL262115 NJH262110:NJH262115 NTD262110:NTD262115 OCZ262110:OCZ262115 OMV262110:OMV262115 OWR262110:OWR262115 PGN262110:PGN262115 PQJ262110:PQJ262115 QAF262110:QAF262115 QKB262110:QKB262115 QTX262110:QTX262115 RDT262110:RDT262115 RNP262110:RNP262115 RXL262110:RXL262115 SHH262110:SHH262115 SRD262110:SRD262115 TAZ262110:TAZ262115 TKV262110:TKV262115 TUR262110:TUR262115 UEN262110:UEN262115 UOJ262110:UOJ262115 UYF262110:UYF262115 VIB262110:VIB262115 VRX262110:VRX262115 WBT262110:WBT262115 WLP262110:WLP262115 WVL262110:WVL262115 K327646:K327651 IZ327646:IZ327651 SV327646:SV327651 ACR327646:ACR327651 AMN327646:AMN327651 AWJ327646:AWJ327651 BGF327646:BGF327651 BQB327646:BQB327651 BZX327646:BZX327651 CJT327646:CJT327651 CTP327646:CTP327651 DDL327646:DDL327651 DNH327646:DNH327651 DXD327646:DXD327651 EGZ327646:EGZ327651 EQV327646:EQV327651 FAR327646:FAR327651 FKN327646:FKN327651 FUJ327646:FUJ327651 GEF327646:GEF327651 GOB327646:GOB327651 GXX327646:GXX327651 HHT327646:HHT327651 HRP327646:HRP327651 IBL327646:IBL327651 ILH327646:ILH327651 IVD327646:IVD327651 JEZ327646:JEZ327651 JOV327646:JOV327651 JYR327646:JYR327651 KIN327646:KIN327651 KSJ327646:KSJ327651 LCF327646:LCF327651 LMB327646:LMB327651 LVX327646:LVX327651 MFT327646:MFT327651 MPP327646:MPP327651 MZL327646:MZL327651 NJH327646:NJH327651 NTD327646:NTD327651 OCZ327646:OCZ327651 OMV327646:OMV327651 OWR327646:OWR327651 PGN327646:PGN327651 PQJ327646:PQJ327651 QAF327646:QAF327651 QKB327646:QKB327651 QTX327646:QTX327651 RDT327646:RDT327651 RNP327646:RNP327651 RXL327646:RXL327651 SHH327646:SHH327651 SRD327646:SRD327651 TAZ327646:TAZ327651 TKV327646:TKV327651 TUR327646:TUR327651 UEN327646:UEN327651 UOJ327646:UOJ327651 UYF327646:UYF327651 VIB327646:VIB327651 VRX327646:VRX327651 WBT327646:WBT327651 WLP327646:WLP327651 WVL327646:WVL327651 K393182:K393187 IZ393182:IZ393187 SV393182:SV393187 ACR393182:ACR393187 AMN393182:AMN393187 AWJ393182:AWJ393187 BGF393182:BGF393187 BQB393182:BQB393187 BZX393182:BZX393187 CJT393182:CJT393187 CTP393182:CTP393187 DDL393182:DDL393187 DNH393182:DNH393187 DXD393182:DXD393187 EGZ393182:EGZ393187 EQV393182:EQV393187 FAR393182:FAR393187 FKN393182:FKN393187 FUJ393182:FUJ393187 GEF393182:GEF393187 GOB393182:GOB393187 GXX393182:GXX393187 HHT393182:HHT393187 HRP393182:HRP393187 IBL393182:IBL393187 ILH393182:ILH393187 IVD393182:IVD393187 JEZ393182:JEZ393187 JOV393182:JOV393187 JYR393182:JYR393187 KIN393182:KIN393187 KSJ393182:KSJ393187 LCF393182:LCF393187 LMB393182:LMB393187 LVX393182:LVX393187 MFT393182:MFT393187 MPP393182:MPP393187 MZL393182:MZL393187 NJH393182:NJH393187 NTD393182:NTD393187 OCZ393182:OCZ393187 OMV393182:OMV393187 OWR393182:OWR393187 PGN393182:PGN393187 PQJ393182:PQJ393187 QAF393182:QAF393187 QKB393182:QKB393187 QTX393182:QTX393187 RDT393182:RDT393187 RNP393182:RNP393187 RXL393182:RXL393187 SHH393182:SHH393187 SRD393182:SRD393187 TAZ393182:TAZ393187 TKV393182:TKV393187 TUR393182:TUR393187 UEN393182:UEN393187 UOJ393182:UOJ393187 UYF393182:UYF393187 VIB393182:VIB393187 VRX393182:VRX393187 WBT393182:WBT393187 WLP393182:WLP393187 WVL393182:WVL393187 K458718:K458723 IZ458718:IZ458723 SV458718:SV458723 ACR458718:ACR458723 AMN458718:AMN458723 AWJ458718:AWJ458723 BGF458718:BGF458723 BQB458718:BQB458723 BZX458718:BZX458723 CJT458718:CJT458723 CTP458718:CTP458723 DDL458718:DDL458723 DNH458718:DNH458723 DXD458718:DXD458723 EGZ458718:EGZ458723 EQV458718:EQV458723 FAR458718:FAR458723 FKN458718:FKN458723 FUJ458718:FUJ458723 GEF458718:GEF458723 GOB458718:GOB458723 GXX458718:GXX458723 HHT458718:HHT458723 HRP458718:HRP458723 IBL458718:IBL458723 ILH458718:ILH458723 IVD458718:IVD458723 JEZ458718:JEZ458723 JOV458718:JOV458723 JYR458718:JYR458723 KIN458718:KIN458723 KSJ458718:KSJ458723 LCF458718:LCF458723 LMB458718:LMB458723 LVX458718:LVX458723 MFT458718:MFT458723 MPP458718:MPP458723 MZL458718:MZL458723 NJH458718:NJH458723 NTD458718:NTD458723 OCZ458718:OCZ458723 OMV458718:OMV458723 OWR458718:OWR458723 PGN458718:PGN458723 PQJ458718:PQJ458723 QAF458718:QAF458723 QKB458718:QKB458723 QTX458718:QTX458723 RDT458718:RDT458723 RNP458718:RNP458723 RXL458718:RXL458723 SHH458718:SHH458723 SRD458718:SRD458723 TAZ458718:TAZ458723 TKV458718:TKV458723 TUR458718:TUR458723 UEN458718:UEN458723 UOJ458718:UOJ458723 UYF458718:UYF458723 VIB458718:VIB458723 VRX458718:VRX458723 WBT458718:WBT458723 WLP458718:WLP458723 WVL458718:WVL458723 K524254:K524259 IZ524254:IZ524259 SV524254:SV524259 ACR524254:ACR524259 AMN524254:AMN524259 AWJ524254:AWJ524259 BGF524254:BGF524259 BQB524254:BQB524259 BZX524254:BZX524259 CJT524254:CJT524259 CTP524254:CTP524259 DDL524254:DDL524259 DNH524254:DNH524259 DXD524254:DXD524259 EGZ524254:EGZ524259 EQV524254:EQV524259 FAR524254:FAR524259 FKN524254:FKN524259 FUJ524254:FUJ524259 GEF524254:GEF524259 GOB524254:GOB524259 GXX524254:GXX524259 HHT524254:HHT524259 HRP524254:HRP524259 IBL524254:IBL524259 ILH524254:ILH524259 IVD524254:IVD524259 JEZ524254:JEZ524259 JOV524254:JOV524259 JYR524254:JYR524259 KIN524254:KIN524259 KSJ524254:KSJ524259 LCF524254:LCF524259 LMB524254:LMB524259 LVX524254:LVX524259 MFT524254:MFT524259 MPP524254:MPP524259 MZL524254:MZL524259 NJH524254:NJH524259 NTD524254:NTD524259 OCZ524254:OCZ524259 OMV524254:OMV524259 OWR524254:OWR524259 PGN524254:PGN524259 PQJ524254:PQJ524259 QAF524254:QAF524259 QKB524254:QKB524259 QTX524254:QTX524259 RDT524254:RDT524259 RNP524254:RNP524259 RXL524254:RXL524259 SHH524254:SHH524259 SRD524254:SRD524259 TAZ524254:TAZ524259 TKV524254:TKV524259 TUR524254:TUR524259 UEN524254:UEN524259 UOJ524254:UOJ524259 UYF524254:UYF524259 VIB524254:VIB524259 VRX524254:VRX524259 WBT524254:WBT524259 WLP524254:WLP524259 WVL524254:WVL524259 K589790:K589795 IZ589790:IZ589795 SV589790:SV589795 ACR589790:ACR589795 AMN589790:AMN589795 AWJ589790:AWJ589795 BGF589790:BGF589795 BQB589790:BQB589795 BZX589790:BZX589795 CJT589790:CJT589795 CTP589790:CTP589795 DDL589790:DDL589795 DNH589790:DNH589795 DXD589790:DXD589795 EGZ589790:EGZ589795 EQV589790:EQV589795 FAR589790:FAR589795 FKN589790:FKN589795 FUJ589790:FUJ589795 GEF589790:GEF589795 GOB589790:GOB589795 GXX589790:GXX589795 HHT589790:HHT589795 HRP589790:HRP589795 IBL589790:IBL589795 ILH589790:ILH589795 IVD589790:IVD589795 JEZ589790:JEZ589795 JOV589790:JOV589795 JYR589790:JYR589795 KIN589790:KIN589795 KSJ589790:KSJ589795 LCF589790:LCF589795 LMB589790:LMB589795 LVX589790:LVX589795 MFT589790:MFT589795 MPP589790:MPP589795 MZL589790:MZL589795 NJH589790:NJH589795 NTD589790:NTD589795 OCZ589790:OCZ589795 OMV589790:OMV589795 OWR589790:OWR589795 PGN589790:PGN589795 PQJ589790:PQJ589795 QAF589790:QAF589795 QKB589790:QKB589795 QTX589790:QTX589795 RDT589790:RDT589795 RNP589790:RNP589795 RXL589790:RXL589795 SHH589790:SHH589795 SRD589790:SRD589795 TAZ589790:TAZ589795 TKV589790:TKV589795 TUR589790:TUR589795 UEN589790:UEN589795 UOJ589790:UOJ589795 UYF589790:UYF589795 VIB589790:VIB589795 VRX589790:VRX589795 WBT589790:WBT589795 WLP589790:WLP589795 WVL589790:WVL589795 K655326:K655331 IZ655326:IZ655331 SV655326:SV655331 ACR655326:ACR655331 AMN655326:AMN655331 AWJ655326:AWJ655331 BGF655326:BGF655331 BQB655326:BQB655331 BZX655326:BZX655331 CJT655326:CJT655331 CTP655326:CTP655331 DDL655326:DDL655331 DNH655326:DNH655331 DXD655326:DXD655331 EGZ655326:EGZ655331 EQV655326:EQV655331 FAR655326:FAR655331 FKN655326:FKN655331 FUJ655326:FUJ655331 GEF655326:GEF655331 GOB655326:GOB655331 GXX655326:GXX655331 HHT655326:HHT655331 HRP655326:HRP655331 IBL655326:IBL655331 ILH655326:ILH655331 IVD655326:IVD655331 JEZ655326:JEZ655331 JOV655326:JOV655331 JYR655326:JYR655331 KIN655326:KIN655331 KSJ655326:KSJ655331 LCF655326:LCF655331 LMB655326:LMB655331 LVX655326:LVX655331 MFT655326:MFT655331 MPP655326:MPP655331 MZL655326:MZL655331 NJH655326:NJH655331 NTD655326:NTD655331 OCZ655326:OCZ655331 OMV655326:OMV655331 OWR655326:OWR655331 PGN655326:PGN655331 PQJ655326:PQJ655331 QAF655326:QAF655331 QKB655326:QKB655331 QTX655326:QTX655331 RDT655326:RDT655331 RNP655326:RNP655331 RXL655326:RXL655331 SHH655326:SHH655331 SRD655326:SRD655331 TAZ655326:TAZ655331 TKV655326:TKV655331 TUR655326:TUR655331 UEN655326:UEN655331 UOJ655326:UOJ655331 UYF655326:UYF655331 VIB655326:VIB655331 VRX655326:VRX655331 WBT655326:WBT655331 WLP655326:WLP655331 WVL655326:WVL655331 K720862:K720867 IZ720862:IZ720867 SV720862:SV720867 ACR720862:ACR720867 AMN720862:AMN720867 AWJ720862:AWJ720867 BGF720862:BGF720867 BQB720862:BQB720867 BZX720862:BZX720867 CJT720862:CJT720867 CTP720862:CTP720867 DDL720862:DDL720867 DNH720862:DNH720867 DXD720862:DXD720867 EGZ720862:EGZ720867 EQV720862:EQV720867 FAR720862:FAR720867 FKN720862:FKN720867 FUJ720862:FUJ720867 GEF720862:GEF720867 GOB720862:GOB720867 GXX720862:GXX720867 HHT720862:HHT720867 HRP720862:HRP720867 IBL720862:IBL720867 ILH720862:ILH720867 IVD720862:IVD720867 JEZ720862:JEZ720867 JOV720862:JOV720867 JYR720862:JYR720867 KIN720862:KIN720867 KSJ720862:KSJ720867 LCF720862:LCF720867 LMB720862:LMB720867 LVX720862:LVX720867 MFT720862:MFT720867 MPP720862:MPP720867 MZL720862:MZL720867 NJH720862:NJH720867 NTD720862:NTD720867 OCZ720862:OCZ720867 OMV720862:OMV720867 OWR720862:OWR720867 PGN720862:PGN720867 PQJ720862:PQJ720867 QAF720862:QAF720867 QKB720862:QKB720867 QTX720862:QTX720867 RDT720862:RDT720867 RNP720862:RNP720867 RXL720862:RXL720867 SHH720862:SHH720867 SRD720862:SRD720867 TAZ720862:TAZ720867 TKV720862:TKV720867 TUR720862:TUR720867 UEN720862:UEN720867 UOJ720862:UOJ720867 UYF720862:UYF720867 VIB720862:VIB720867 VRX720862:VRX720867 WBT720862:WBT720867 WLP720862:WLP720867 WVL720862:WVL720867 K786398:K786403 IZ786398:IZ786403 SV786398:SV786403 ACR786398:ACR786403 AMN786398:AMN786403 AWJ786398:AWJ786403 BGF786398:BGF786403 BQB786398:BQB786403 BZX786398:BZX786403 CJT786398:CJT786403 CTP786398:CTP786403 DDL786398:DDL786403 DNH786398:DNH786403 DXD786398:DXD786403 EGZ786398:EGZ786403 EQV786398:EQV786403 FAR786398:FAR786403 FKN786398:FKN786403 FUJ786398:FUJ786403 GEF786398:GEF786403 GOB786398:GOB786403 GXX786398:GXX786403 HHT786398:HHT786403 HRP786398:HRP786403 IBL786398:IBL786403 ILH786398:ILH786403 IVD786398:IVD786403 JEZ786398:JEZ786403 JOV786398:JOV786403 JYR786398:JYR786403 KIN786398:KIN786403 KSJ786398:KSJ786403 LCF786398:LCF786403 LMB786398:LMB786403 LVX786398:LVX786403 MFT786398:MFT786403 MPP786398:MPP786403 MZL786398:MZL786403 NJH786398:NJH786403 NTD786398:NTD786403 OCZ786398:OCZ786403 OMV786398:OMV786403 OWR786398:OWR786403 PGN786398:PGN786403 PQJ786398:PQJ786403 QAF786398:QAF786403 QKB786398:QKB786403 QTX786398:QTX786403 RDT786398:RDT786403 RNP786398:RNP786403 RXL786398:RXL786403 SHH786398:SHH786403 SRD786398:SRD786403 TAZ786398:TAZ786403 TKV786398:TKV786403 TUR786398:TUR786403 UEN786398:UEN786403 UOJ786398:UOJ786403 UYF786398:UYF786403 VIB786398:VIB786403 VRX786398:VRX786403 WBT786398:WBT786403 WLP786398:WLP786403 WVL786398:WVL786403 K851934:K851939 IZ851934:IZ851939 SV851934:SV851939 ACR851934:ACR851939 AMN851934:AMN851939 AWJ851934:AWJ851939 BGF851934:BGF851939 BQB851934:BQB851939 BZX851934:BZX851939 CJT851934:CJT851939 CTP851934:CTP851939 DDL851934:DDL851939 DNH851934:DNH851939 DXD851934:DXD851939 EGZ851934:EGZ851939 EQV851934:EQV851939 FAR851934:FAR851939 FKN851934:FKN851939 FUJ851934:FUJ851939 GEF851934:GEF851939 GOB851934:GOB851939 GXX851934:GXX851939 HHT851934:HHT851939 HRP851934:HRP851939 IBL851934:IBL851939 ILH851934:ILH851939 IVD851934:IVD851939 JEZ851934:JEZ851939 JOV851934:JOV851939 JYR851934:JYR851939 KIN851934:KIN851939 KSJ851934:KSJ851939 LCF851934:LCF851939 LMB851934:LMB851939 LVX851934:LVX851939 MFT851934:MFT851939 MPP851934:MPP851939 MZL851934:MZL851939 NJH851934:NJH851939 NTD851934:NTD851939 OCZ851934:OCZ851939 OMV851934:OMV851939 OWR851934:OWR851939 PGN851934:PGN851939 PQJ851934:PQJ851939 QAF851934:QAF851939 QKB851934:QKB851939 QTX851934:QTX851939 RDT851934:RDT851939 RNP851934:RNP851939 RXL851934:RXL851939 SHH851934:SHH851939 SRD851934:SRD851939 TAZ851934:TAZ851939 TKV851934:TKV851939 TUR851934:TUR851939 UEN851934:UEN851939 UOJ851934:UOJ851939 UYF851934:UYF851939 VIB851934:VIB851939 VRX851934:VRX851939 WBT851934:WBT851939 WLP851934:WLP851939 WVL851934:WVL851939 K917470:K917475 IZ917470:IZ917475 SV917470:SV917475 ACR917470:ACR917475 AMN917470:AMN917475 AWJ917470:AWJ917475 BGF917470:BGF917475 BQB917470:BQB917475 BZX917470:BZX917475 CJT917470:CJT917475 CTP917470:CTP917475 DDL917470:DDL917475 DNH917470:DNH917475 DXD917470:DXD917475 EGZ917470:EGZ917475 EQV917470:EQV917475 FAR917470:FAR917475 FKN917470:FKN917475 FUJ917470:FUJ917475 GEF917470:GEF917475 GOB917470:GOB917475 GXX917470:GXX917475 HHT917470:HHT917475 HRP917470:HRP917475 IBL917470:IBL917475 ILH917470:ILH917475 IVD917470:IVD917475 JEZ917470:JEZ917475 JOV917470:JOV917475 JYR917470:JYR917475 KIN917470:KIN917475 KSJ917470:KSJ917475 LCF917470:LCF917475 LMB917470:LMB917475 LVX917470:LVX917475 MFT917470:MFT917475 MPP917470:MPP917475 MZL917470:MZL917475 NJH917470:NJH917475 NTD917470:NTD917475 OCZ917470:OCZ917475 OMV917470:OMV917475 OWR917470:OWR917475 PGN917470:PGN917475 PQJ917470:PQJ917475 QAF917470:QAF917475 QKB917470:QKB917475 QTX917470:QTX917475 RDT917470:RDT917475 RNP917470:RNP917475 RXL917470:RXL917475 SHH917470:SHH917475 SRD917470:SRD917475 TAZ917470:TAZ917475 TKV917470:TKV917475 TUR917470:TUR917475 UEN917470:UEN917475 UOJ917470:UOJ917475 UYF917470:UYF917475 VIB917470:VIB917475 VRX917470:VRX917475 WBT917470:WBT917475 WLP917470:WLP917475 WVL917470:WVL917475 K983006:K983011 IZ983006:IZ983011 SV983006:SV983011 ACR983006:ACR983011 AMN983006:AMN983011 AWJ983006:AWJ983011 BGF983006:BGF983011 BQB983006:BQB983011 BZX983006:BZX983011 CJT983006:CJT983011 CTP983006:CTP983011 DDL983006:DDL983011 DNH983006:DNH983011 DXD983006:DXD983011 EGZ983006:EGZ983011 EQV983006:EQV983011 FAR983006:FAR983011 FKN983006:FKN983011 FUJ983006:FUJ983011 GEF983006:GEF983011 GOB983006:GOB983011 GXX983006:GXX983011 HHT983006:HHT983011 HRP983006:HRP983011 IBL983006:IBL983011 ILH983006:ILH983011 IVD983006:IVD983011 JEZ983006:JEZ983011 JOV983006:JOV983011 JYR983006:JYR983011 KIN983006:KIN983011 KSJ983006:KSJ983011 LCF983006:LCF983011 LMB983006:LMB983011 LVX983006:LVX983011 MFT983006:MFT983011 MPP983006:MPP983011 MZL983006:MZL983011 NJH983006:NJH983011 NTD983006:NTD983011 OCZ983006:OCZ983011 OMV983006:OMV983011 OWR983006:OWR983011 PGN983006:PGN983011 PQJ983006:PQJ983011 QAF983006:QAF983011 QKB983006:QKB983011 QTX983006:QTX983011 RDT983006:RDT983011 RNP983006:RNP983011 RXL983006:RXL983011 SHH983006:SHH983011 SRD983006:SRD983011 TAZ983006:TAZ983011 TKV983006:TKV983011 TUR983006:TUR983011 UEN983006:UEN983011 UOJ983006:UOJ983011 UYF983006:UYF983011 VIB983006:VIB983011 VRX983006:VRX983011 WBT983006:WBT983011 WLP983006:WLP983011 WVL983006:WVL983011 K56:K61 IZ56:IZ61 SV56:SV61 ACR56:ACR61 AMN56:AMN61 AWJ56:AWJ61 BGF56:BGF61 BQB56:BQB61 BZX56:BZX61 CJT56:CJT61 CTP56:CTP61 DDL56:DDL61 DNH56:DNH61 DXD56:DXD61 EGZ56:EGZ61 EQV56:EQV61 FAR56:FAR61 FKN56:FKN61 FUJ56:FUJ61 GEF56:GEF61 GOB56:GOB61 GXX56:GXX61 HHT56:HHT61 HRP56:HRP61 IBL56:IBL61 ILH56:ILH61 IVD56:IVD61 JEZ56:JEZ61 JOV56:JOV61 JYR56:JYR61 KIN56:KIN61 KSJ56:KSJ61 LCF56:LCF61 LMB56:LMB61 LVX56:LVX61 MFT56:MFT61 MPP56:MPP61 MZL56:MZL61 NJH56:NJH61 NTD56:NTD61 OCZ56:OCZ61 OMV56:OMV61 OWR56:OWR61 PGN56:PGN61 PQJ56:PQJ61 QAF56:QAF61 QKB56:QKB61 QTX56:QTX61 RDT56:RDT61 RNP56:RNP61 RXL56:RXL61 SHH56:SHH61 SRD56:SRD61 TAZ56:TAZ61 TKV56:TKV61 TUR56:TUR61 UEN56:UEN61 UOJ56:UOJ61 UYF56:UYF61 VIB56:VIB61 VRX56:VRX61 WBT56:WBT61 WLP56:WLP61 WVL56:WVL61 K65542:K65547 IZ65542:IZ65547 SV65542:SV65547 ACR65542:ACR65547 AMN65542:AMN65547 AWJ65542:AWJ65547 BGF65542:BGF65547 BQB65542:BQB65547 BZX65542:BZX65547 CJT65542:CJT65547 CTP65542:CTP65547 DDL65542:DDL65547 DNH65542:DNH65547 DXD65542:DXD65547 EGZ65542:EGZ65547 EQV65542:EQV65547 FAR65542:FAR65547 FKN65542:FKN65547 FUJ65542:FUJ65547 GEF65542:GEF65547 GOB65542:GOB65547 GXX65542:GXX65547 HHT65542:HHT65547 HRP65542:HRP65547 IBL65542:IBL65547 ILH65542:ILH65547 IVD65542:IVD65547 JEZ65542:JEZ65547 JOV65542:JOV65547 JYR65542:JYR65547 KIN65542:KIN65547 KSJ65542:KSJ65547 LCF65542:LCF65547 LMB65542:LMB65547 LVX65542:LVX65547 MFT65542:MFT65547 MPP65542:MPP65547 MZL65542:MZL65547 NJH65542:NJH65547 NTD65542:NTD65547 OCZ65542:OCZ65547 OMV65542:OMV65547 OWR65542:OWR65547 PGN65542:PGN65547 PQJ65542:PQJ65547 QAF65542:QAF65547 QKB65542:QKB65547 QTX65542:QTX65547 RDT65542:RDT65547 RNP65542:RNP65547 RXL65542:RXL65547 SHH65542:SHH65547 SRD65542:SRD65547 TAZ65542:TAZ65547 TKV65542:TKV65547 TUR65542:TUR65547 UEN65542:UEN65547 UOJ65542:UOJ65547 UYF65542:UYF65547 VIB65542:VIB65547 VRX65542:VRX65547 WBT65542:WBT65547 WLP65542:WLP65547 WVL65542:WVL65547 K131078:K131083 IZ131078:IZ131083 SV131078:SV131083 ACR131078:ACR131083 AMN131078:AMN131083 AWJ131078:AWJ131083 BGF131078:BGF131083 BQB131078:BQB131083 BZX131078:BZX131083 CJT131078:CJT131083 CTP131078:CTP131083 DDL131078:DDL131083 DNH131078:DNH131083 DXD131078:DXD131083 EGZ131078:EGZ131083 EQV131078:EQV131083 FAR131078:FAR131083 FKN131078:FKN131083 FUJ131078:FUJ131083 GEF131078:GEF131083 GOB131078:GOB131083 GXX131078:GXX131083 HHT131078:HHT131083 HRP131078:HRP131083 IBL131078:IBL131083 ILH131078:ILH131083 IVD131078:IVD131083 JEZ131078:JEZ131083 JOV131078:JOV131083 JYR131078:JYR131083 KIN131078:KIN131083 KSJ131078:KSJ131083 LCF131078:LCF131083 LMB131078:LMB131083 LVX131078:LVX131083 MFT131078:MFT131083 MPP131078:MPP131083 MZL131078:MZL131083 NJH131078:NJH131083 NTD131078:NTD131083 OCZ131078:OCZ131083 OMV131078:OMV131083 OWR131078:OWR131083 PGN131078:PGN131083 PQJ131078:PQJ131083 QAF131078:QAF131083 QKB131078:QKB131083 QTX131078:QTX131083 RDT131078:RDT131083 RNP131078:RNP131083 RXL131078:RXL131083 SHH131078:SHH131083 SRD131078:SRD131083 TAZ131078:TAZ131083 TKV131078:TKV131083 TUR131078:TUR131083 UEN131078:UEN131083 UOJ131078:UOJ131083 UYF131078:UYF131083 VIB131078:VIB131083 VRX131078:VRX131083 WBT131078:WBT131083 WLP131078:WLP131083 WVL131078:WVL131083 K196614:K196619 IZ196614:IZ196619 SV196614:SV196619 ACR196614:ACR196619 AMN196614:AMN196619 AWJ196614:AWJ196619 BGF196614:BGF196619 BQB196614:BQB196619 BZX196614:BZX196619 CJT196614:CJT196619 CTP196614:CTP196619 DDL196614:DDL196619 DNH196614:DNH196619 DXD196614:DXD196619 EGZ196614:EGZ196619 EQV196614:EQV196619 FAR196614:FAR196619 FKN196614:FKN196619 FUJ196614:FUJ196619 GEF196614:GEF196619 GOB196614:GOB196619 GXX196614:GXX196619 HHT196614:HHT196619 HRP196614:HRP196619 IBL196614:IBL196619 ILH196614:ILH196619 IVD196614:IVD196619 JEZ196614:JEZ196619 JOV196614:JOV196619 JYR196614:JYR196619 KIN196614:KIN196619 KSJ196614:KSJ196619 LCF196614:LCF196619 LMB196614:LMB196619 LVX196614:LVX196619 MFT196614:MFT196619 MPP196614:MPP196619 MZL196614:MZL196619 NJH196614:NJH196619 NTD196614:NTD196619 OCZ196614:OCZ196619 OMV196614:OMV196619 OWR196614:OWR196619 PGN196614:PGN196619 PQJ196614:PQJ196619 QAF196614:QAF196619 QKB196614:QKB196619 QTX196614:QTX196619 RDT196614:RDT196619 RNP196614:RNP196619 RXL196614:RXL196619 SHH196614:SHH196619 SRD196614:SRD196619 TAZ196614:TAZ196619 TKV196614:TKV196619 TUR196614:TUR196619 UEN196614:UEN196619 UOJ196614:UOJ196619 UYF196614:UYF196619 VIB196614:VIB196619 VRX196614:VRX196619 WBT196614:WBT196619 WLP196614:WLP196619 WVL196614:WVL196619 K262150:K262155 IZ262150:IZ262155 SV262150:SV262155 ACR262150:ACR262155 AMN262150:AMN262155 AWJ262150:AWJ262155 BGF262150:BGF262155 BQB262150:BQB262155 BZX262150:BZX262155 CJT262150:CJT262155 CTP262150:CTP262155 DDL262150:DDL262155 DNH262150:DNH262155 DXD262150:DXD262155 EGZ262150:EGZ262155 EQV262150:EQV262155 FAR262150:FAR262155 FKN262150:FKN262155 FUJ262150:FUJ262155 GEF262150:GEF262155 GOB262150:GOB262155 GXX262150:GXX262155 HHT262150:HHT262155 HRP262150:HRP262155 IBL262150:IBL262155 ILH262150:ILH262155 IVD262150:IVD262155 JEZ262150:JEZ262155 JOV262150:JOV262155 JYR262150:JYR262155 KIN262150:KIN262155 KSJ262150:KSJ262155 LCF262150:LCF262155 LMB262150:LMB262155 LVX262150:LVX262155 MFT262150:MFT262155 MPP262150:MPP262155 MZL262150:MZL262155 NJH262150:NJH262155 NTD262150:NTD262155 OCZ262150:OCZ262155 OMV262150:OMV262155 OWR262150:OWR262155 PGN262150:PGN262155 PQJ262150:PQJ262155 QAF262150:QAF262155 QKB262150:QKB262155 QTX262150:QTX262155 RDT262150:RDT262155 RNP262150:RNP262155 RXL262150:RXL262155 SHH262150:SHH262155 SRD262150:SRD262155 TAZ262150:TAZ262155 TKV262150:TKV262155 TUR262150:TUR262155 UEN262150:UEN262155 UOJ262150:UOJ262155 UYF262150:UYF262155 VIB262150:VIB262155 VRX262150:VRX262155 WBT262150:WBT262155 WLP262150:WLP262155 WVL262150:WVL262155 K327686:K327691 IZ327686:IZ327691 SV327686:SV327691 ACR327686:ACR327691 AMN327686:AMN327691 AWJ327686:AWJ327691 BGF327686:BGF327691 BQB327686:BQB327691 BZX327686:BZX327691 CJT327686:CJT327691 CTP327686:CTP327691 DDL327686:DDL327691 DNH327686:DNH327691 DXD327686:DXD327691 EGZ327686:EGZ327691 EQV327686:EQV327691 FAR327686:FAR327691 FKN327686:FKN327691 FUJ327686:FUJ327691 GEF327686:GEF327691 GOB327686:GOB327691 GXX327686:GXX327691 HHT327686:HHT327691 HRP327686:HRP327691 IBL327686:IBL327691 ILH327686:ILH327691 IVD327686:IVD327691 JEZ327686:JEZ327691 JOV327686:JOV327691 JYR327686:JYR327691 KIN327686:KIN327691 KSJ327686:KSJ327691 LCF327686:LCF327691 LMB327686:LMB327691 LVX327686:LVX327691 MFT327686:MFT327691 MPP327686:MPP327691 MZL327686:MZL327691 NJH327686:NJH327691 NTD327686:NTD327691 OCZ327686:OCZ327691 OMV327686:OMV327691 OWR327686:OWR327691 PGN327686:PGN327691 PQJ327686:PQJ327691 QAF327686:QAF327691 QKB327686:QKB327691 QTX327686:QTX327691 RDT327686:RDT327691 RNP327686:RNP327691 RXL327686:RXL327691 SHH327686:SHH327691 SRD327686:SRD327691 TAZ327686:TAZ327691 TKV327686:TKV327691 TUR327686:TUR327691 UEN327686:UEN327691 UOJ327686:UOJ327691 UYF327686:UYF327691 VIB327686:VIB327691 VRX327686:VRX327691 WBT327686:WBT327691 WLP327686:WLP327691 WVL327686:WVL327691 K393222:K393227 IZ393222:IZ393227 SV393222:SV393227 ACR393222:ACR393227 AMN393222:AMN393227 AWJ393222:AWJ393227 BGF393222:BGF393227 BQB393222:BQB393227 BZX393222:BZX393227 CJT393222:CJT393227 CTP393222:CTP393227 DDL393222:DDL393227 DNH393222:DNH393227 DXD393222:DXD393227 EGZ393222:EGZ393227 EQV393222:EQV393227 FAR393222:FAR393227 FKN393222:FKN393227 FUJ393222:FUJ393227 GEF393222:GEF393227 GOB393222:GOB393227 GXX393222:GXX393227 HHT393222:HHT393227 HRP393222:HRP393227 IBL393222:IBL393227 ILH393222:ILH393227 IVD393222:IVD393227 JEZ393222:JEZ393227 JOV393222:JOV393227 JYR393222:JYR393227 KIN393222:KIN393227 KSJ393222:KSJ393227 LCF393222:LCF393227 LMB393222:LMB393227 LVX393222:LVX393227 MFT393222:MFT393227 MPP393222:MPP393227 MZL393222:MZL393227 NJH393222:NJH393227 NTD393222:NTD393227 OCZ393222:OCZ393227 OMV393222:OMV393227 OWR393222:OWR393227 PGN393222:PGN393227 PQJ393222:PQJ393227 QAF393222:QAF393227 QKB393222:QKB393227 QTX393222:QTX393227 RDT393222:RDT393227 RNP393222:RNP393227 RXL393222:RXL393227 SHH393222:SHH393227 SRD393222:SRD393227 TAZ393222:TAZ393227 TKV393222:TKV393227 TUR393222:TUR393227 UEN393222:UEN393227 UOJ393222:UOJ393227 UYF393222:UYF393227 VIB393222:VIB393227 VRX393222:VRX393227 WBT393222:WBT393227 WLP393222:WLP393227 WVL393222:WVL393227 K458758:K458763 IZ458758:IZ458763 SV458758:SV458763 ACR458758:ACR458763 AMN458758:AMN458763 AWJ458758:AWJ458763 BGF458758:BGF458763 BQB458758:BQB458763 BZX458758:BZX458763 CJT458758:CJT458763 CTP458758:CTP458763 DDL458758:DDL458763 DNH458758:DNH458763 DXD458758:DXD458763 EGZ458758:EGZ458763 EQV458758:EQV458763 FAR458758:FAR458763 FKN458758:FKN458763 FUJ458758:FUJ458763 GEF458758:GEF458763 GOB458758:GOB458763 GXX458758:GXX458763 HHT458758:HHT458763 HRP458758:HRP458763 IBL458758:IBL458763 ILH458758:ILH458763 IVD458758:IVD458763 JEZ458758:JEZ458763 JOV458758:JOV458763 JYR458758:JYR458763 KIN458758:KIN458763 KSJ458758:KSJ458763 LCF458758:LCF458763 LMB458758:LMB458763 LVX458758:LVX458763 MFT458758:MFT458763 MPP458758:MPP458763 MZL458758:MZL458763 NJH458758:NJH458763 NTD458758:NTD458763 OCZ458758:OCZ458763 OMV458758:OMV458763 OWR458758:OWR458763 PGN458758:PGN458763 PQJ458758:PQJ458763 QAF458758:QAF458763 QKB458758:QKB458763 QTX458758:QTX458763 RDT458758:RDT458763 RNP458758:RNP458763 RXL458758:RXL458763 SHH458758:SHH458763 SRD458758:SRD458763 TAZ458758:TAZ458763 TKV458758:TKV458763 TUR458758:TUR458763 UEN458758:UEN458763 UOJ458758:UOJ458763 UYF458758:UYF458763 VIB458758:VIB458763 VRX458758:VRX458763 WBT458758:WBT458763 WLP458758:WLP458763 WVL458758:WVL458763 K524294:K524299 IZ524294:IZ524299 SV524294:SV524299 ACR524294:ACR524299 AMN524294:AMN524299 AWJ524294:AWJ524299 BGF524294:BGF524299 BQB524294:BQB524299 BZX524294:BZX524299 CJT524294:CJT524299 CTP524294:CTP524299 DDL524294:DDL524299 DNH524294:DNH524299 DXD524294:DXD524299 EGZ524294:EGZ524299 EQV524294:EQV524299 FAR524294:FAR524299 FKN524294:FKN524299 FUJ524294:FUJ524299 GEF524294:GEF524299 GOB524294:GOB524299 GXX524294:GXX524299 HHT524294:HHT524299 HRP524294:HRP524299 IBL524294:IBL524299 ILH524294:ILH524299 IVD524294:IVD524299 JEZ524294:JEZ524299 JOV524294:JOV524299 JYR524294:JYR524299 KIN524294:KIN524299 KSJ524294:KSJ524299 LCF524294:LCF524299 LMB524294:LMB524299 LVX524294:LVX524299 MFT524294:MFT524299 MPP524294:MPP524299 MZL524294:MZL524299 NJH524294:NJH524299 NTD524294:NTD524299 OCZ524294:OCZ524299 OMV524294:OMV524299 OWR524294:OWR524299 PGN524294:PGN524299 PQJ524294:PQJ524299 QAF524294:QAF524299 QKB524294:QKB524299 QTX524294:QTX524299 RDT524294:RDT524299 RNP524294:RNP524299 RXL524294:RXL524299 SHH524294:SHH524299 SRD524294:SRD524299 TAZ524294:TAZ524299 TKV524294:TKV524299 TUR524294:TUR524299 UEN524294:UEN524299 UOJ524294:UOJ524299 UYF524294:UYF524299 VIB524294:VIB524299 VRX524294:VRX524299 WBT524294:WBT524299 WLP524294:WLP524299 WVL524294:WVL524299 K589830:K589835 IZ589830:IZ589835 SV589830:SV589835 ACR589830:ACR589835 AMN589830:AMN589835 AWJ589830:AWJ589835 BGF589830:BGF589835 BQB589830:BQB589835 BZX589830:BZX589835 CJT589830:CJT589835 CTP589830:CTP589835 DDL589830:DDL589835 DNH589830:DNH589835 DXD589830:DXD589835 EGZ589830:EGZ589835 EQV589830:EQV589835 FAR589830:FAR589835 FKN589830:FKN589835 FUJ589830:FUJ589835 GEF589830:GEF589835 GOB589830:GOB589835 GXX589830:GXX589835 HHT589830:HHT589835 HRP589830:HRP589835 IBL589830:IBL589835 ILH589830:ILH589835 IVD589830:IVD589835 JEZ589830:JEZ589835 JOV589830:JOV589835 JYR589830:JYR589835 KIN589830:KIN589835 KSJ589830:KSJ589835 LCF589830:LCF589835 LMB589830:LMB589835 LVX589830:LVX589835 MFT589830:MFT589835 MPP589830:MPP589835 MZL589830:MZL589835 NJH589830:NJH589835 NTD589830:NTD589835 OCZ589830:OCZ589835 OMV589830:OMV589835 OWR589830:OWR589835 PGN589830:PGN589835 PQJ589830:PQJ589835 QAF589830:QAF589835 QKB589830:QKB589835 QTX589830:QTX589835 RDT589830:RDT589835 RNP589830:RNP589835 RXL589830:RXL589835 SHH589830:SHH589835 SRD589830:SRD589835 TAZ589830:TAZ589835 TKV589830:TKV589835 TUR589830:TUR589835 UEN589830:UEN589835 UOJ589830:UOJ589835 UYF589830:UYF589835 VIB589830:VIB589835 VRX589830:VRX589835 WBT589830:WBT589835 WLP589830:WLP589835 WVL589830:WVL589835 K655366:K655371 IZ655366:IZ655371 SV655366:SV655371 ACR655366:ACR655371 AMN655366:AMN655371 AWJ655366:AWJ655371 BGF655366:BGF655371 BQB655366:BQB655371 BZX655366:BZX655371 CJT655366:CJT655371 CTP655366:CTP655371 DDL655366:DDL655371 DNH655366:DNH655371 DXD655366:DXD655371 EGZ655366:EGZ655371 EQV655366:EQV655371 FAR655366:FAR655371 FKN655366:FKN655371 FUJ655366:FUJ655371 GEF655366:GEF655371 GOB655366:GOB655371 GXX655366:GXX655371 HHT655366:HHT655371 HRP655366:HRP655371 IBL655366:IBL655371 ILH655366:ILH655371 IVD655366:IVD655371 JEZ655366:JEZ655371 JOV655366:JOV655371 JYR655366:JYR655371 KIN655366:KIN655371 KSJ655366:KSJ655371 LCF655366:LCF655371 LMB655366:LMB655371 LVX655366:LVX655371 MFT655366:MFT655371 MPP655366:MPP655371 MZL655366:MZL655371 NJH655366:NJH655371 NTD655366:NTD655371 OCZ655366:OCZ655371 OMV655366:OMV655371 OWR655366:OWR655371 PGN655366:PGN655371 PQJ655366:PQJ655371 QAF655366:QAF655371 QKB655366:QKB655371 QTX655366:QTX655371 RDT655366:RDT655371 RNP655366:RNP655371 RXL655366:RXL655371 SHH655366:SHH655371 SRD655366:SRD655371 TAZ655366:TAZ655371 TKV655366:TKV655371 TUR655366:TUR655371 UEN655366:UEN655371 UOJ655366:UOJ655371 UYF655366:UYF655371 VIB655366:VIB655371 VRX655366:VRX655371 WBT655366:WBT655371 WLP655366:WLP655371 WVL655366:WVL655371 K720902:K720907 IZ720902:IZ720907 SV720902:SV720907 ACR720902:ACR720907 AMN720902:AMN720907 AWJ720902:AWJ720907 BGF720902:BGF720907 BQB720902:BQB720907 BZX720902:BZX720907 CJT720902:CJT720907 CTP720902:CTP720907 DDL720902:DDL720907 DNH720902:DNH720907 DXD720902:DXD720907 EGZ720902:EGZ720907 EQV720902:EQV720907 FAR720902:FAR720907 FKN720902:FKN720907 FUJ720902:FUJ720907 GEF720902:GEF720907 GOB720902:GOB720907 GXX720902:GXX720907 HHT720902:HHT720907 HRP720902:HRP720907 IBL720902:IBL720907 ILH720902:ILH720907 IVD720902:IVD720907 JEZ720902:JEZ720907 JOV720902:JOV720907 JYR720902:JYR720907 KIN720902:KIN720907 KSJ720902:KSJ720907 LCF720902:LCF720907 LMB720902:LMB720907 LVX720902:LVX720907 MFT720902:MFT720907 MPP720902:MPP720907 MZL720902:MZL720907 NJH720902:NJH720907 NTD720902:NTD720907 OCZ720902:OCZ720907 OMV720902:OMV720907 OWR720902:OWR720907 PGN720902:PGN720907 PQJ720902:PQJ720907 QAF720902:QAF720907 QKB720902:QKB720907 QTX720902:QTX720907 RDT720902:RDT720907 RNP720902:RNP720907 RXL720902:RXL720907 SHH720902:SHH720907 SRD720902:SRD720907 TAZ720902:TAZ720907 TKV720902:TKV720907 TUR720902:TUR720907 UEN720902:UEN720907 UOJ720902:UOJ720907 UYF720902:UYF720907 VIB720902:VIB720907 VRX720902:VRX720907 WBT720902:WBT720907 WLP720902:WLP720907 WVL720902:WVL720907 K786438:K786443 IZ786438:IZ786443 SV786438:SV786443 ACR786438:ACR786443 AMN786438:AMN786443 AWJ786438:AWJ786443 BGF786438:BGF786443 BQB786438:BQB786443 BZX786438:BZX786443 CJT786438:CJT786443 CTP786438:CTP786443 DDL786438:DDL786443 DNH786438:DNH786443 DXD786438:DXD786443 EGZ786438:EGZ786443 EQV786438:EQV786443 FAR786438:FAR786443 FKN786438:FKN786443 FUJ786438:FUJ786443 GEF786438:GEF786443 GOB786438:GOB786443 GXX786438:GXX786443 HHT786438:HHT786443 HRP786438:HRP786443 IBL786438:IBL786443 ILH786438:ILH786443 IVD786438:IVD786443 JEZ786438:JEZ786443 JOV786438:JOV786443 JYR786438:JYR786443 KIN786438:KIN786443 KSJ786438:KSJ786443 LCF786438:LCF786443 LMB786438:LMB786443 LVX786438:LVX786443 MFT786438:MFT786443 MPP786438:MPP786443 MZL786438:MZL786443 NJH786438:NJH786443 NTD786438:NTD786443 OCZ786438:OCZ786443 OMV786438:OMV786443 OWR786438:OWR786443 PGN786438:PGN786443 PQJ786438:PQJ786443 QAF786438:QAF786443 QKB786438:QKB786443 QTX786438:QTX786443 RDT786438:RDT786443 RNP786438:RNP786443 RXL786438:RXL786443 SHH786438:SHH786443 SRD786438:SRD786443 TAZ786438:TAZ786443 TKV786438:TKV786443 TUR786438:TUR786443 UEN786438:UEN786443 UOJ786438:UOJ786443 UYF786438:UYF786443 VIB786438:VIB786443 VRX786438:VRX786443 WBT786438:WBT786443 WLP786438:WLP786443 WVL786438:WVL786443 K851974:K851979 IZ851974:IZ851979 SV851974:SV851979 ACR851974:ACR851979 AMN851974:AMN851979 AWJ851974:AWJ851979 BGF851974:BGF851979 BQB851974:BQB851979 BZX851974:BZX851979 CJT851974:CJT851979 CTP851974:CTP851979 DDL851974:DDL851979 DNH851974:DNH851979 DXD851974:DXD851979 EGZ851974:EGZ851979 EQV851974:EQV851979 FAR851974:FAR851979 FKN851974:FKN851979 FUJ851974:FUJ851979 GEF851974:GEF851979 GOB851974:GOB851979 GXX851974:GXX851979 HHT851974:HHT851979 HRP851974:HRP851979 IBL851974:IBL851979 ILH851974:ILH851979 IVD851974:IVD851979 JEZ851974:JEZ851979 JOV851974:JOV851979 JYR851974:JYR851979 KIN851974:KIN851979 KSJ851974:KSJ851979 LCF851974:LCF851979 LMB851974:LMB851979 LVX851974:LVX851979 MFT851974:MFT851979 MPP851974:MPP851979 MZL851974:MZL851979 NJH851974:NJH851979 NTD851974:NTD851979 OCZ851974:OCZ851979 OMV851974:OMV851979 OWR851974:OWR851979 PGN851974:PGN851979 PQJ851974:PQJ851979 QAF851974:QAF851979 QKB851974:QKB851979 QTX851974:QTX851979 RDT851974:RDT851979 RNP851974:RNP851979 RXL851974:RXL851979 SHH851974:SHH851979 SRD851974:SRD851979 TAZ851974:TAZ851979 TKV851974:TKV851979 TUR851974:TUR851979 UEN851974:UEN851979 UOJ851974:UOJ851979 UYF851974:UYF851979 VIB851974:VIB851979 VRX851974:VRX851979 WBT851974:WBT851979 WLP851974:WLP851979 WVL851974:WVL851979 K917510:K917515 IZ917510:IZ917515 SV917510:SV917515 ACR917510:ACR917515 AMN917510:AMN917515 AWJ917510:AWJ917515 BGF917510:BGF917515 BQB917510:BQB917515 BZX917510:BZX917515 CJT917510:CJT917515 CTP917510:CTP917515 DDL917510:DDL917515 DNH917510:DNH917515 DXD917510:DXD917515 EGZ917510:EGZ917515 EQV917510:EQV917515 FAR917510:FAR917515 FKN917510:FKN917515 FUJ917510:FUJ917515 GEF917510:GEF917515 GOB917510:GOB917515 GXX917510:GXX917515 HHT917510:HHT917515 HRP917510:HRP917515 IBL917510:IBL917515 ILH917510:ILH917515 IVD917510:IVD917515 JEZ917510:JEZ917515 JOV917510:JOV917515 JYR917510:JYR917515 KIN917510:KIN917515 KSJ917510:KSJ917515 LCF917510:LCF917515 LMB917510:LMB917515 LVX917510:LVX917515 MFT917510:MFT917515 MPP917510:MPP917515 MZL917510:MZL917515 NJH917510:NJH917515 NTD917510:NTD917515 OCZ917510:OCZ917515 OMV917510:OMV917515 OWR917510:OWR917515 PGN917510:PGN917515 PQJ917510:PQJ917515 QAF917510:QAF917515 QKB917510:QKB917515 QTX917510:QTX917515 RDT917510:RDT917515 RNP917510:RNP917515 RXL917510:RXL917515 SHH917510:SHH917515 SRD917510:SRD917515 TAZ917510:TAZ917515 TKV917510:TKV917515 TUR917510:TUR917515 UEN917510:UEN917515 UOJ917510:UOJ917515 UYF917510:UYF917515 VIB917510:VIB917515 VRX917510:VRX917515 WBT917510:WBT917515 WLP917510:WLP917515 WVL917510:WVL917515 K983046:K983051 IZ983046:IZ983051 SV983046:SV983051 ACR983046:ACR983051 AMN983046:AMN983051 AWJ983046:AWJ983051 BGF983046:BGF983051 BQB983046:BQB983051 BZX983046:BZX983051 CJT983046:CJT983051 CTP983046:CTP983051 DDL983046:DDL983051 DNH983046:DNH983051 DXD983046:DXD983051 EGZ983046:EGZ983051 EQV983046:EQV983051 FAR983046:FAR983051 FKN983046:FKN983051 FUJ983046:FUJ983051 GEF983046:GEF983051 GOB983046:GOB983051 GXX983046:GXX983051 HHT983046:HHT983051 HRP983046:HRP983051 IBL983046:IBL983051 ILH983046:ILH983051 IVD983046:IVD983051 JEZ983046:JEZ983051 JOV983046:JOV983051 JYR983046:JYR983051 KIN983046:KIN983051 KSJ983046:KSJ983051 LCF983046:LCF983051 LMB983046:LMB983051 LVX983046:LVX983051 MFT983046:MFT983051 MPP983046:MPP983051 MZL983046:MZL983051 NJH983046:NJH983051 NTD983046:NTD983051 OCZ983046:OCZ983051 OMV983046:OMV983051 OWR983046:OWR983051 PGN983046:PGN983051 PQJ983046:PQJ983051 QAF983046:QAF983051 QKB983046:QKB983051 QTX983046:QTX983051 RDT983046:RDT983051 RNP983046:RNP983051 RXL983046:RXL983051 SHH983046:SHH983051 SRD983046:SRD983051 TAZ983046:TAZ983051 TKV983046:TKV983051 TUR983046:TUR983051 UEN983046:UEN983051 UOJ983046:UOJ983051 UYF983046:UYF983051 VIB983046:VIB983051 VRX983046:VRX983051 WBT983046:WBT983051 WLP983046:WLP983051 WVL983046:WVL983051 K65582:K65587 IZ65582:IZ65587 SV65582:SV65587 ACR65582:ACR65587 AMN65582:AMN65587 AWJ65582:AWJ65587 BGF65582:BGF65587 BQB65582:BQB65587 BZX65582:BZX65587 CJT65582:CJT65587 CTP65582:CTP65587 DDL65582:DDL65587 DNH65582:DNH65587 DXD65582:DXD65587 EGZ65582:EGZ65587 EQV65582:EQV65587 FAR65582:FAR65587 FKN65582:FKN65587 FUJ65582:FUJ65587 GEF65582:GEF65587 GOB65582:GOB65587 GXX65582:GXX65587 HHT65582:HHT65587 HRP65582:HRP65587 IBL65582:IBL65587 ILH65582:ILH65587 IVD65582:IVD65587 JEZ65582:JEZ65587 JOV65582:JOV65587 JYR65582:JYR65587 KIN65582:KIN65587 KSJ65582:KSJ65587 LCF65582:LCF65587 LMB65582:LMB65587 LVX65582:LVX65587 MFT65582:MFT65587 MPP65582:MPP65587 MZL65582:MZL65587 NJH65582:NJH65587 NTD65582:NTD65587 OCZ65582:OCZ65587 OMV65582:OMV65587 OWR65582:OWR65587 PGN65582:PGN65587 PQJ65582:PQJ65587 QAF65582:QAF65587 QKB65582:QKB65587 QTX65582:QTX65587 RDT65582:RDT65587 RNP65582:RNP65587 RXL65582:RXL65587 SHH65582:SHH65587 SRD65582:SRD65587 TAZ65582:TAZ65587 TKV65582:TKV65587 TUR65582:TUR65587 UEN65582:UEN65587 UOJ65582:UOJ65587 UYF65582:UYF65587 VIB65582:VIB65587 VRX65582:VRX65587 WBT65582:WBT65587 WLP65582:WLP65587 WVL65582:WVL65587 K131118:K131123 IZ131118:IZ131123 SV131118:SV131123 ACR131118:ACR131123 AMN131118:AMN131123 AWJ131118:AWJ131123 BGF131118:BGF131123 BQB131118:BQB131123 BZX131118:BZX131123 CJT131118:CJT131123 CTP131118:CTP131123 DDL131118:DDL131123 DNH131118:DNH131123 DXD131118:DXD131123 EGZ131118:EGZ131123 EQV131118:EQV131123 FAR131118:FAR131123 FKN131118:FKN131123 FUJ131118:FUJ131123 GEF131118:GEF131123 GOB131118:GOB131123 GXX131118:GXX131123 HHT131118:HHT131123 HRP131118:HRP131123 IBL131118:IBL131123 ILH131118:ILH131123 IVD131118:IVD131123 JEZ131118:JEZ131123 JOV131118:JOV131123 JYR131118:JYR131123 KIN131118:KIN131123 KSJ131118:KSJ131123 LCF131118:LCF131123 LMB131118:LMB131123 LVX131118:LVX131123 MFT131118:MFT131123 MPP131118:MPP131123 MZL131118:MZL131123 NJH131118:NJH131123 NTD131118:NTD131123 OCZ131118:OCZ131123 OMV131118:OMV131123 OWR131118:OWR131123 PGN131118:PGN131123 PQJ131118:PQJ131123 QAF131118:QAF131123 QKB131118:QKB131123 QTX131118:QTX131123 RDT131118:RDT131123 RNP131118:RNP131123 RXL131118:RXL131123 SHH131118:SHH131123 SRD131118:SRD131123 TAZ131118:TAZ131123 TKV131118:TKV131123 TUR131118:TUR131123 UEN131118:UEN131123 UOJ131118:UOJ131123 UYF131118:UYF131123 VIB131118:VIB131123 VRX131118:VRX131123 WBT131118:WBT131123 WLP131118:WLP131123 WVL131118:WVL131123 K196654:K196659 IZ196654:IZ196659 SV196654:SV196659 ACR196654:ACR196659 AMN196654:AMN196659 AWJ196654:AWJ196659 BGF196654:BGF196659 BQB196654:BQB196659 BZX196654:BZX196659 CJT196654:CJT196659 CTP196654:CTP196659 DDL196654:DDL196659 DNH196654:DNH196659 DXD196654:DXD196659 EGZ196654:EGZ196659 EQV196654:EQV196659 FAR196654:FAR196659 FKN196654:FKN196659 FUJ196654:FUJ196659 GEF196654:GEF196659 GOB196654:GOB196659 GXX196654:GXX196659 HHT196654:HHT196659 HRP196654:HRP196659 IBL196654:IBL196659 ILH196654:ILH196659 IVD196654:IVD196659 JEZ196654:JEZ196659 JOV196654:JOV196659 JYR196654:JYR196659 KIN196654:KIN196659 KSJ196654:KSJ196659 LCF196654:LCF196659 LMB196654:LMB196659 LVX196654:LVX196659 MFT196654:MFT196659 MPP196654:MPP196659 MZL196654:MZL196659 NJH196654:NJH196659 NTD196654:NTD196659 OCZ196654:OCZ196659 OMV196654:OMV196659 OWR196654:OWR196659 PGN196654:PGN196659 PQJ196654:PQJ196659 QAF196654:QAF196659 QKB196654:QKB196659 QTX196654:QTX196659 RDT196654:RDT196659 RNP196654:RNP196659 RXL196654:RXL196659 SHH196654:SHH196659 SRD196654:SRD196659 TAZ196654:TAZ196659 TKV196654:TKV196659 TUR196654:TUR196659 UEN196654:UEN196659 UOJ196654:UOJ196659 UYF196654:UYF196659 VIB196654:VIB196659 VRX196654:VRX196659 WBT196654:WBT196659 WLP196654:WLP196659 WVL196654:WVL196659 K262190:K262195 IZ262190:IZ262195 SV262190:SV262195 ACR262190:ACR262195 AMN262190:AMN262195 AWJ262190:AWJ262195 BGF262190:BGF262195 BQB262190:BQB262195 BZX262190:BZX262195 CJT262190:CJT262195 CTP262190:CTP262195 DDL262190:DDL262195 DNH262190:DNH262195 DXD262190:DXD262195 EGZ262190:EGZ262195 EQV262190:EQV262195 FAR262190:FAR262195 FKN262190:FKN262195 FUJ262190:FUJ262195 GEF262190:GEF262195 GOB262190:GOB262195 GXX262190:GXX262195 HHT262190:HHT262195 HRP262190:HRP262195 IBL262190:IBL262195 ILH262190:ILH262195 IVD262190:IVD262195 JEZ262190:JEZ262195 JOV262190:JOV262195 JYR262190:JYR262195 KIN262190:KIN262195 KSJ262190:KSJ262195 LCF262190:LCF262195 LMB262190:LMB262195 LVX262190:LVX262195 MFT262190:MFT262195 MPP262190:MPP262195 MZL262190:MZL262195 NJH262190:NJH262195 NTD262190:NTD262195 OCZ262190:OCZ262195 OMV262190:OMV262195 OWR262190:OWR262195 PGN262190:PGN262195 PQJ262190:PQJ262195 QAF262190:QAF262195 QKB262190:QKB262195 QTX262190:QTX262195 RDT262190:RDT262195 RNP262190:RNP262195 RXL262190:RXL262195 SHH262190:SHH262195 SRD262190:SRD262195 TAZ262190:TAZ262195 TKV262190:TKV262195 TUR262190:TUR262195 UEN262190:UEN262195 UOJ262190:UOJ262195 UYF262190:UYF262195 VIB262190:VIB262195 VRX262190:VRX262195 WBT262190:WBT262195 WLP262190:WLP262195 WVL262190:WVL262195 K327726:K327731 IZ327726:IZ327731 SV327726:SV327731 ACR327726:ACR327731 AMN327726:AMN327731 AWJ327726:AWJ327731 BGF327726:BGF327731 BQB327726:BQB327731 BZX327726:BZX327731 CJT327726:CJT327731 CTP327726:CTP327731 DDL327726:DDL327731 DNH327726:DNH327731 DXD327726:DXD327731 EGZ327726:EGZ327731 EQV327726:EQV327731 FAR327726:FAR327731 FKN327726:FKN327731 FUJ327726:FUJ327731 GEF327726:GEF327731 GOB327726:GOB327731 GXX327726:GXX327731 HHT327726:HHT327731 HRP327726:HRP327731 IBL327726:IBL327731 ILH327726:ILH327731 IVD327726:IVD327731 JEZ327726:JEZ327731 JOV327726:JOV327731 JYR327726:JYR327731 KIN327726:KIN327731 KSJ327726:KSJ327731 LCF327726:LCF327731 LMB327726:LMB327731 LVX327726:LVX327731 MFT327726:MFT327731 MPP327726:MPP327731 MZL327726:MZL327731 NJH327726:NJH327731 NTD327726:NTD327731 OCZ327726:OCZ327731 OMV327726:OMV327731 OWR327726:OWR327731 PGN327726:PGN327731 PQJ327726:PQJ327731 QAF327726:QAF327731 QKB327726:QKB327731 QTX327726:QTX327731 RDT327726:RDT327731 RNP327726:RNP327731 RXL327726:RXL327731 SHH327726:SHH327731 SRD327726:SRD327731 TAZ327726:TAZ327731 TKV327726:TKV327731 TUR327726:TUR327731 UEN327726:UEN327731 UOJ327726:UOJ327731 UYF327726:UYF327731 VIB327726:VIB327731 VRX327726:VRX327731 WBT327726:WBT327731 WLP327726:WLP327731 WVL327726:WVL327731 K393262:K393267 IZ393262:IZ393267 SV393262:SV393267 ACR393262:ACR393267 AMN393262:AMN393267 AWJ393262:AWJ393267 BGF393262:BGF393267 BQB393262:BQB393267 BZX393262:BZX393267 CJT393262:CJT393267 CTP393262:CTP393267 DDL393262:DDL393267 DNH393262:DNH393267 DXD393262:DXD393267 EGZ393262:EGZ393267 EQV393262:EQV393267 FAR393262:FAR393267 FKN393262:FKN393267 FUJ393262:FUJ393267 GEF393262:GEF393267 GOB393262:GOB393267 GXX393262:GXX393267 HHT393262:HHT393267 HRP393262:HRP393267 IBL393262:IBL393267 ILH393262:ILH393267 IVD393262:IVD393267 JEZ393262:JEZ393267 JOV393262:JOV393267 JYR393262:JYR393267 KIN393262:KIN393267 KSJ393262:KSJ393267 LCF393262:LCF393267 LMB393262:LMB393267 LVX393262:LVX393267 MFT393262:MFT393267 MPP393262:MPP393267 MZL393262:MZL393267 NJH393262:NJH393267 NTD393262:NTD393267 OCZ393262:OCZ393267 OMV393262:OMV393267 OWR393262:OWR393267 PGN393262:PGN393267 PQJ393262:PQJ393267 QAF393262:QAF393267 QKB393262:QKB393267 QTX393262:QTX393267 RDT393262:RDT393267 RNP393262:RNP393267 RXL393262:RXL393267 SHH393262:SHH393267 SRD393262:SRD393267 TAZ393262:TAZ393267 TKV393262:TKV393267 TUR393262:TUR393267 UEN393262:UEN393267 UOJ393262:UOJ393267 UYF393262:UYF393267 VIB393262:VIB393267 VRX393262:VRX393267 WBT393262:WBT393267 WLP393262:WLP393267 WVL393262:WVL393267 K458798:K458803 IZ458798:IZ458803 SV458798:SV458803 ACR458798:ACR458803 AMN458798:AMN458803 AWJ458798:AWJ458803 BGF458798:BGF458803 BQB458798:BQB458803 BZX458798:BZX458803 CJT458798:CJT458803 CTP458798:CTP458803 DDL458798:DDL458803 DNH458798:DNH458803 DXD458798:DXD458803 EGZ458798:EGZ458803 EQV458798:EQV458803 FAR458798:FAR458803 FKN458798:FKN458803 FUJ458798:FUJ458803 GEF458798:GEF458803 GOB458798:GOB458803 GXX458798:GXX458803 HHT458798:HHT458803 HRP458798:HRP458803 IBL458798:IBL458803 ILH458798:ILH458803 IVD458798:IVD458803 JEZ458798:JEZ458803 JOV458798:JOV458803 JYR458798:JYR458803 KIN458798:KIN458803 KSJ458798:KSJ458803 LCF458798:LCF458803 LMB458798:LMB458803 LVX458798:LVX458803 MFT458798:MFT458803 MPP458798:MPP458803 MZL458798:MZL458803 NJH458798:NJH458803 NTD458798:NTD458803 OCZ458798:OCZ458803 OMV458798:OMV458803 OWR458798:OWR458803 PGN458798:PGN458803 PQJ458798:PQJ458803 QAF458798:QAF458803 QKB458798:QKB458803 QTX458798:QTX458803 RDT458798:RDT458803 RNP458798:RNP458803 RXL458798:RXL458803 SHH458798:SHH458803 SRD458798:SRD458803 TAZ458798:TAZ458803 TKV458798:TKV458803 TUR458798:TUR458803 UEN458798:UEN458803 UOJ458798:UOJ458803 UYF458798:UYF458803 VIB458798:VIB458803 VRX458798:VRX458803 WBT458798:WBT458803 WLP458798:WLP458803 WVL458798:WVL458803 K524334:K524339 IZ524334:IZ524339 SV524334:SV524339 ACR524334:ACR524339 AMN524334:AMN524339 AWJ524334:AWJ524339 BGF524334:BGF524339 BQB524334:BQB524339 BZX524334:BZX524339 CJT524334:CJT524339 CTP524334:CTP524339 DDL524334:DDL524339 DNH524334:DNH524339 DXD524334:DXD524339 EGZ524334:EGZ524339 EQV524334:EQV524339 FAR524334:FAR524339 FKN524334:FKN524339 FUJ524334:FUJ524339 GEF524334:GEF524339 GOB524334:GOB524339 GXX524334:GXX524339 HHT524334:HHT524339 HRP524334:HRP524339 IBL524334:IBL524339 ILH524334:ILH524339 IVD524334:IVD524339 JEZ524334:JEZ524339 JOV524334:JOV524339 JYR524334:JYR524339 KIN524334:KIN524339 KSJ524334:KSJ524339 LCF524334:LCF524339 LMB524334:LMB524339 LVX524334:LVX524339 MFT524334:MFT524339 MPP524334:MPP524339 MZL524334:MZL524339 NJH524334:NJH524339 NTD524334:NTD524339 OCZ524334:OCZ524339 OMV524334:OMV524339 OWR524334:OWR524339 PGN524334:PGN524339 PQJ524334:PQJ524339 QAF524334:QAF524339 QKB524334:QKB524339 QTX524334:QTX524339 RDT524334:RDT524339 RNP524334:RNP524339 RXL524334:RXL524339 SHH524334:SHH524339 SRD524334:SRD524339 TAZ524334:TAZ524339 TKV524334:TKV524339 TUR524334:TUR524339 UEN524334:UEN524339 UOJ524334:UOJ524339 UYF524334:UYF524339 VIB524334:VIB524339 VRX524334:VRX524339 WBT524334:WBT524339 WLP524334:WLP524339 WVL524334:WVL524339 K589870:K589875 IZ589870:IZ589875 SV589870:SV589875 ACR589870:ACR589875 AMN589870:AMN589875 AWJ589870:AWJ589875 BGF589870:BGF589875 BQB589870:BQB589875 BZX589870:BZX589875 CJT589870:CJT589875 CTP589870:CTP589875 DDL589870:DDL589875 DNH589870:DNH589875 DXD589870:DXD589875 EGZ589870:EGZ589875 EQV589870:EQV589875 FAR589870:FAR589875 FKN589870:FKN589875 FUJ589870:FUJ589875 GEF589870:GEF589875 GOB589870:GOB589875 GXX589870:GXX589875 HHT589870:HHT589875 HRP589870:HRP589875 IBL589870:IBL589875 ILH589870:ILH589875 IVD589870:IVD589875 JEZ589870:JEZ589875 JOV589870:JOV589875 JYR589870:JYR589875 KIN589870:KIN589875 KSJ589870:KSJ589875 LCF589870:LCF589875 LMB589870:LMB589875 LVX589870:LVX589875 MFT589870:MFT589875 MPP589870:MPP589875 MZL589870:MZL589875 NJH589870:NJH589875 NTD589870:NTD589875 OCZ589870:OCZ589875 OMV589870:OMV589875 OWR589870:OWR589875 PGN589870:PGN589875 PQJ589870:PQJ589875 QAF589870:QAF589875 QKB589870:QKB589875 QTX589870:QTX589875 RDT589870:RDT589875 RNP589870:RNP589875 RXL589870:RXL589875 SHH589870:SHH589875 SRD589870:SRD589875 TAZ589870:TAZ589875 TKV589870:TKV589875 TUR589870:TUR589875 UEN589870:UEN589875 UOJ589870:UOJ589875 UYF589870:UYF589875 VIB589870:VIB589875 VRX589870:VRX589875 WBT589870:WBT589875 WLP589870:WLP589875 WVL589870:WVL589875 K655406:K655411 IZ655406:IZ655411 SV655406:SV655411 ACR655406:ACR655411 AMN655406:AMN655411 AWJ655406:AWJ655411 BGF655406:BGF655411 BQB655406:BQB655411 BZX655406:BZX655411 CJT655406:CJT655411 CTP655406:CTP655411 DDL655406:DDL655411 DNH655406:DNH655411 DXD655406:DXD655411 EGZ655406:EGZ655411 EQV655406:EQV655411 FAR655406:FAR655411 FKN655406:FKN655411 FUJ655406:FUJ655411 GEF655406:GEF655411 GOB655406:GOB655411 GXX655406:GXX655411 HHT655406:HHT655411 HRP655406:HRP655411 IBL655406:IBL655411 ILH655406:ILH655411 IVD655406:IVD655411 JEZ655406:JEZ655411 JOV655406:JOV655411 JYR655406:JYR655411 KIN655406:KIN655411 KSJ655406:KSJ655411 LCF655406:LCF655411 LMB655406:LMB655411 LVX655406:LVX655411 MFT655406:MFT655411 MPP655406:MPP655411 MZL655406:MZL655411 NJH655406:NJH655411 NTD655406:NTD655411 OCZ655406:OCZ655411 OMV655406:OMV655411 OWR655406:OWR655411 PGN655406:PGN655411 PQJ655406:PQJ655411 QAF655406:QAF655411 QKB655406:QKB655411 QTX655406:QTX655411 RDT655406:RDT655411 RNP655406:RNP655411 RXL655406:RXL655411 SHH655406:SHH655411 SRD655406:SRD655411 TAZ655406:TAZ655411 TKV655406:TKV655411 TUR655406:TUR655411 UEN655406:UEN655411 UOJ655406:UOJ655411 UYF655406:UYF655411 VIB655406:VIB655411 VRX655406:VRX655411 WBT655406:WBT655411 WLP655406:WLP655411 WVL655406:WVL655411 K720942:K720947 IZ720942:IZ720947 SV720942:SV720947 ACR720942:ACR720947 AMN720942:AMN720947 AWJ720942:AWJ720947 BGF720942:BGF720947 BQB720942:BQB720947 BZX720942:BZX720947 CJT720942:CJT720947 CTP720942:CTP720947 DDL720942:DDL720947 DNH720942:DNH720947 DXD720942:DXD720947 EGZ720942:EGZ720947 EQV720942:EQV720947 FAR720942:FAR720947 FKN720942:FKN720947 FUJ720942:FUJ720947 GEF720942:GEF720947 GOB720942:GOB720947 GXX720942:GXX720947 HHT720942:HHT720947 HRP720942:HRP720947 IBL720942:IBL720947 ILH720942:ILH720947 IVD720942:IVD720947 JEZ720942:JEZ720947 JOV720942:JOV720947 JYR720942:JYR720947 KIN720942:KIN720947 KSJ720942:KSJ720947 LCF720942:LCF720947 LMB720942:LMB720947 LVX720942:LVX720947 MFT720942:MFT720947 MPP720942:MPP720947 MZL720942:MZL720947 NJH720942:NJH720947 NTD720942:NTD720947 OCZ720942:OCZ720947 OMV720942:OMV720947 OWR720942:OWR720947 PGN720942:PGN720947 PQJ720942:PQJ720947 QAF720942:QAF720947 QKB720942:QKB720947 QTX720942:QTX720947 RDT720942:RDT720947 RNP720942:RNP720947 RXL720942:RXL720947 SHH720942:SHH720947 SRD720942:SRD720947 TAZ720942:TAZ720947 TKV720942:TKV720947 TUR720942:TUR720947 UEN720942:UEN720947 UOJ720942:UOJ720947 UYF720942:UYF720947 VIB720942:VIB720947 VRX720942:VRX720947 WBT720942:WBT720947 WLP720942:WLP720947 WVL720942:WVL720947 K786478:K786483 IZ786478:IZ786483 SV786478:SV786483 ACR786478:ACR786483 AMN786478:AMN786483 AWJ786478:AWJ786483 BGF786478:BGF786483 BQB786478:BQB786483 BZX786478:BZX786483 CJT786478:CJT786483 CTP786478:CTP786483 DDL786478:DDL786483 DNH786478:DNH786483 DXD786478:DXD786483 EGZ786478:EGZ786483 EQV786478:EQV786483 FAR786478:FAR786483 FKN786478:FKN786483 FUJ786478:FUJ786483 GEF786478:GEF786483 GOB786478:GOB786483 GXX786478:GXX786483 HHT786478:HHT786483 HRP786478:HRP786483 IBL786478:IBL786483 ILH786478:ILH786483 IVD786478:IVD786483 JEZ786478:JEZ786483 JOV786478:JOV786483 JYR786478:JYR786483 KIN786478:KIN786483 KSJ786478:KSJ786483 LCF786478:LCF786483 LMB786478:LMB786483 LVX786478:LVX786483 MFT786478:MFT786483 MPP786478:MPP786483 MZL786478:MZL786483 NJH786478:NJH786483 NTD786478:NTD786483 OCZ786478:OCZ786483 OMV786478:OMV786483 OWR786478:OWR786483 PGN786478:PGN786483 PQJ786478:PQJ786483 QAF786478:QAF786483 QKB786478:QKB786483 QTX786478:QTX786483 RDT786478:RDT786483 RNP786478:RNP786483 RXL786478:RXL786483 SHH786478:SHH786483 SRD786478:SRD786483 TAZ786478:TAZ786483 TKV786478:TKV786483 TUR786478:TUR786483 UEN786478:UEN786483 UOJ786478:UOJ786483 UYF786478:UYF786483 VIB786478:VIB786483 VRX786478:VRX786483 WBT786478:WBT786483 WLP786478:WLP786483 WVL786478:WVL786483 K852014:K852019 IZ852014:IZ852019 SV852014:SV852019 ACR852014:ACR852019 AMN852014:AMN852019 AWJ852014:AWJ852019 BGF852014:BGF852019 BQB852014:BQB852019 BZX852014:BZX852019 CJT852014:CJT852019 CTP852014:CTP852019 DDL852014:DDL852019 DNH852014:DNH852019 DXD852014:DXD852019 EGZ852014:EGZ852019 EQV852014:EQV852019 FAR852014:FAR852019 FKN852014:FKN852019 FUJ852014:FUJ852019 GEF852014:GEF852019 GOB852014:GOB852019 GXX852014:GXX852019 HHT852014:HHT852019 HRP852014:HRP852019 IBL852014:IBL852019 ILH852014:ILH852019 IVD852014:IVD852019 JEZ852014:JEZ852019 JOV852014:JOV852019 JYR852014:JYR852019 KIN852014:KIN852019 KSJ852014:KSJ852019 LCF852014:LCF852019 LMB852014:LMB852019 LVX852014:LVX852019 MFT852014:MFT852019 MPP852014:MPP852019 MZL852014:MZL852019 NJH852014:NJH852019 NTD852014:NTD852019 OCZ852014:OCZ852019 OMV852014:OMV852019 OWR852014:OWR852019 PGN852014:PGN852019 PQJ852014:PQJ852019 QAF852014:QAF852019 QKB852014:QKB852019 QTX852014:QTX852019 RDT852014:RDT852019 RNP852014:RNP852019 RXL852014:RXL852019 SHH852014:SHH852019 SRD852014:SRD852019 TAZ852014:TAZ852019 TKV852014:TKV852019 TUR852014:TUR852019 UEN852014:UEN852019 UOJ852014:UOJ852019 UYF852014:UYF852019 VIB852014:VIB852019 VRX852014:VRX852019 WBT852014:WBT852019 WLP852014:WLP852019 WVL852014:WVL852019 K917550:K917555 IZ917550:IZ917555 SV917550:SV917555 ACR917550:ACR917555 AMN917550:AMN917555 AWJ917550:AWJ917555 BGF917550:BGF917555 BQB917550:BQB917555 BZX917550:BZX917555 CJT917550:CJT917555 CTP917550:CTP917555 DDL917550:DDL917555 DNH917550:DNH917555 DXD917550:DXD917555 EGZ917550:EGZ917555 EQV917550:EQV917555 FAR917550:FAR917555 FKN917550:FKN917555 FUJ917550:FUJ917555 GEF917550:GEF917555 GOB917550:GOB917555 GXX917550:GXX917555 HHT917550:HHT917555 HRP917550:HRP917555 IBL917550:IBL917555 ILH917550:ILH917555 IVD917550:IVD917555 JEZ917550:JEZ917555 JOV917550:JOV917555 JYR917550:JYR917555 KIN917550:KIN917555 KSJ917550:KSJ917555 LCF917550:LCF917555 LMB917550:LMB917555 LVX917550:LVX917555 MFT917550:MFT917555 MPP917550:MPP917555 MZL917550:MZL917555 NJH917550:NJH917555 NTD917550:NTD917555 OCZ917550:OCZ917555 OMV917550:OMV917555 OWR917550:OWR917555 PGN917550:PGN917555 PQJ917550:PQJ917555 QAF917550:QAF917555 QKB917550:QKB917555 QTX917550:QTX917555 RDT917550:RDT917555 RNP917550:RNP917555 RXL917550:RXL917555 SHH917550:SHH917555 SRD917550:SRD917555 TAZ917550:TAZ917555 TKV917550:TKV917555 TUR917550:TUR917555 UEN917550:UEN917555 UOJ917550:UOJ917555 UYF917550:UYF917555 VIB917550:VIB917555 VRX917550:VRX917555 WBT917550:WBT917555 WLP917550:WLP917555 WVL917550:WVL917555 K983086:K983091 IZ983086:IZ983091 SV983086:SV983091 ACR983086:ACR983091 AMN983086:AMN983091 AWJ983086:AWJ983091 BGF983086:BGF983091 BQB983086:BQB983091 BZX983086:BZX983091 CJT983086:CJT983091 CTP983086:CTP983091 DDL983086:DDL983091 DNH983086:DNH983091 DXD983086:DXD983091 EGZ983086:EGZ983091 EQV983086:EQV983091 FAR983086:FAR983091 FKN983086:FKN983091 FUJ983086:FUJ983091 GEF983086:GEF983091 GOB983086:GOB983091 GXX983086:GXX983091 HHT983086:HHT983091 HRP983086:HRP983091 IBL983086:IBL983091 ILH983086:ILH983091 IVD983086:IVD983091 JEZ983086:JEZ983091 JOV983086:JOV983091 JYR983086:JYR983091 KIN983086:KIN983091 KSJ983086:KSJ983091 LCF983086:LCF983091 LMB983086:LMB983091 LVX983086:LVX983091 MFT983086:MFT983091 MPP983086:MPP983091 MZL983086:MZL983091 NJH983086:NJH983091 NTD983086:NTD983091 OCZ983086:OCZ983091 OMV983086:OMV983091 OWR983086:OWR983091 PGN983086:PGN983091 PQJ983086:PQJ983091 QAF983086:QAF983091 QKB983086:QKB983091 QTX983086:QTX983091 RDT983086:RDT983091 RNP983086:RNP983091 RXL983086:RXL983091 SHH983086:SHH983091 SRD983086:SRD983091 TAZ983086:TAZ983091 TKV983086:TKV983091 TUR983086:TUR983091 UEN983086:UEN983091 UOJ983086:UOJ983091 UYF983086:UYF983091 VIB983086:VIB983091 VRX983086:VRX983091 WBT983086:WBT983091 WLP983086:WLP983091 WVL983086:WVL983091" xr:uid="{EA2760BE-9595-4635-9AA8-1FB6FA3386F4}">
      <formula1>0</formula1>
      <formula2>1</formula2>
    </dataValidation>
  </dataValidations>
  <pageMargins left="0.51181102362204722" right="0.51181102362204722" top="0.78740157480314965" bottom="0.78740157480314965" header="0.31496062992125984" footer="0.31496062992125984"/>
  <pageSetup paperSize="9" scale="82" fitToHeight="0" orientation="portrait" r:id="rId1"/>
  <headerFooter>
    <oddFooter>&amp;R
&amp;P</oddFooter>
  </headerFooter>
  <rowBreaks count="1" manualBreakCount="1">
    <brk id="4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3BF45-3DC5-4F78-9440-89B0120DFD17}">
  <sheetPr>
    <pageSetUpPr fitToPage="1"/>
  </sheetPr>
  <dimension ref="B1:S43"/>
  <sheetViews>
    <sheetView workbookViewId="0">
      <selection activeCell="S42" sqref="S42"/>
    </sheetView>
  </sheetViews>
  <sheetFormatPr defaultRowHeight="14.4" x14ac:dyDescent="0.3"/>
  <cols>
    <col min="1" max="4" width="8.88671875" style="126"/>
    <col min="5" max="5" width="33" style="126" customWidth="1"/>
    <col min="6" max="6" width="8.88671875" style="126"/>
    <col min="7" max="7" width="12.21875" style="126" customWidth="1"/>
    <col min="8" max="16384" width="8.88671875" style="126"/>
  </cols>
  <sheetData>
    <row r="1" spans="2:19" ht="15.6" x14ac:dyDescent="0.3">
      <c r="B1" s="127"/>
      <c r="C1" s="127"/>
      <c r="D1" s="127"/>
      <c r="E1" s="77" t="s">
        <v>205</v>
      </c>
      <c r="H1" s="127"/>
      <c r="I1" s="127"/>
      <c r="J1" s="128" t="s">
        <v>1</v>
      </c>
      <c r="K1" s="128"/>
    </row>
    <row r="2" spans="2:19" x14ac:dyDescent="0.3">
      <c r="B2" s="127"/>
      <c r="C2" s="127"/>
      <c r="D2" s="127"/>
      <c r="E2" s="127"/>
      <c r="F2" s="127"/>
      <c r="G2" s="127"/>
      <c r="H2" s="127"/>
      <c r="I2" s="127"/>
      <c r="J2" s="79" t="s">
        <v>2</v>
      </c>
      <c r="K2" s="79"/>
    </row>
    <row r="3" spans="2:19" x14ac:dyDescent="0.3">
      <c r="B3" s="127"/>
      <c r="C3" s="127"/>
      <c r="D3" s="127"/>
      <c r="E3" s="127"/>
      <c r="F3" s="127"/>
      <c r="G3" s="127"/>
      <c r="H3" s="127"/>
      <c r="I3" s="127"/>
      <c r="J3" s="127"/>
      <c r="K3" s="127"/>
    </row>
    <row r="4" spans="2:19" x14ac:dyDescent="0.3">
      <c r="B4" s="5" t="s">
        <v>3</v>
      </c>
      <c r="C4" s="5"/>
      <c r="D4" s="5" t="s">
        <v>4</v>
      </c>
      <c r="E4" s="5"/>
      <c r="F4" s="5" t="s">
        <v>5</v>
      </c>
      <c r="G4" s="5"/>
      <c r="H4" s="5"/>
      <c r="I4" s="5"/>
      <c r="J4" s="5"/>
      <c r="K4" s="5"/>
    </row>
    <row r="5" spans="2:19" x14ac:dyDescent="0.3">
      <c r="B5" s="129"/>
      <c r="C5" s="129"/>
      <c r="D5" s="129"/>
      <c r="E5" s="129"/>
      <c r="F5" s="129" t="s">
        <v>151</v>
      </c>
      <c r="G5" s="129"/>
      <c r="H5" s="129"/>
      <c r="I5" s="129"/>
      <c r="J5" s="129"/>
      <c r="K5" s="129"/>
    </row>
    <row r="6" spans="2:19" x14ac:dyDescent="0.3">
      <c r="B6" s="80"/>
      <c r="C6" s="80"/>
      <c r="D6" s="80"/>
      <c r="E6" s="80"/>
      <c r="F6" s="80"/>
      <c r="G6" s="80"/>
      <c r="H6" s="80"/>
      <c r="I6" s="80"/>
      <c r="J6" s="80"/>
      <c r="K6" s="80"/>
    </row>
    <row r="7" spans="2:19" x14ac:dyDescent="0.3">
      <c r="B7" s="5" t="s">
        <v>158</v>
      </c>
      <c r="C7" s="5"/>
      <c r="D7" s="5"/>
      <c r="E7" s="5"/>
      <c r="F7" s="5"/>
      <c r="G7" s="5"/>
      <c r="H7" s="5"/>
      <c r="I7" s="5"/>
      <c r="J7" s="5"/>
      <c r="K7" s="5"/>
    </row>
    <row r="8" spans="2:19" x14ac:dyDescent="0.3">
      <c r="B8" s="81" t="s">
        <v>180</v>
      </c>
      <c r="C8" s="81"/>
      <c r="D8" s="81"/>
      <c r="E8" s="81"/>
      <c r="F8" s="81"/>
      <c r="G8" s="81"/>
      <c r="H8" s="81"/>
      <c r="I8" s="81"/>
      <c r="J8" s="81"/>
      <c r="K8" s="81"/>
    </row>
    <row r="11" spans="2:19" x14ac:dyDescent="0.3">
      <c r="B11" s="130" t="s">
        <v>9</v>
      </c>
      <c r="C11" s="131" t="s">
        <v>12</v>
      </c>
      <c r="D11" s="131"/>
      <c r="E11" s="131"/>
      <c r="F11" s="119" t="s">
        <v>188</v>
      </c>
      <c r="G11" s="120" t="s">
        <v>189</v>
      </c>
      <c r="H11" s="186">
        <v>1</v>
      </c>
      <c r="I11" s="132">
        <v>2</v>
      </c>
      <c r="J11" s="132">
        <v>3</v>
      </c>
      <c r="K11" s="132">
        <v>4</v>
      </c>
      <c r="L11" s="132">
        <v>5</v>
      </c>
      <c r="M11" s="132">
        <v>6</v>
      </c>
      <c r="N11" s="132">
        <v>7</v>
      </c>
      <c r="O11" s="132">
        <v>8</v>
      </c>
      <c r="P11" s="132">
        <v>9</v>
      </c>
      <c r="Q11" s="132">
        <v>10</v>
      </c>
      <c r="R11" s="132">
        <v>11</v>
      </c>
      <c r="S11" s="133">
        <v>12</v>
      </c>
    </row>
    <row r="12" spans="2:19" x14ac:dyDescent="0.3">
      <c r="B12" s="130"/>
      <c r="C12" s="134"/>
      <c r="D12" s="134"/>
      <c r="E12" s="134"/>
      <c r="F12" s="119"/>
      <c r="G12" s="120"/>
      <c r="H12" s="187">
        <v>45383</v>
      </c>
      <c r="I12" s="135">
        <v>45413</v>
      </c>
      <c r="J12" s="135">
        <v>45444</v>
      </c>
      <c r="K12" s="135">
        <v>45474</v>
      </c>
      <c r="L12" s="135">
        <v>45505</v>
      </c>
      <c r="M12" s="135">
        <v>45536</v>
      </c>
      <c r="N12" s="135">
        <v>45566</v>
      </c>
      <c r="O12" s="135">
        <v>45597</v>
      </c>
      <c r="P12" s="135">
        <v>45627</v>
      </c>
      <c r="Q12" s="135">
        <v>45658</v>
      </c>
      <c r="R12" s="135">
        <v>45689</v>
      </c>
      <c r="S12" s="136">
        <v>45717</v>
      </c>
    </row>
    <row r="13" spans="2:19" ht="19.95" customHeight="1" x14ac:dyDescent="0.3">
      <c r="B13" s="137" t="s">
        <v>187</v>
      </c>
      <c r="C13" s="138" t="s">
        <v>18</v>
      </c>
      <c r="D13" s="138"/>
      <c r="E13" s="138"/>
      <c r="F13" s="139"/>
      <c r="G13" s="140" t="s">
        <v>190</v>
      </c>
      <c r="H13" s="141"/>
      <c r="I13" s="142"/>
      <c r="J13" s="142"/>
      <c r="K13" s="142"/>
      <c r="L13" s="142"/>
      <c r="M13" s="142"/>
      <c r="N13" s="142"/>
      <c r="O13" s="142"/>
      <c r="P13" s="142"/>
      <c r="Q13" s="142"/>
      <c r="R13" s="142"/>
      <c r="S13" s="143"/>
    </row>
    <row r="14" spans="2:19" ht="19.95" customHeight="1" x14ac:dyDescent="0.3">
      <c r="B14" s="144"/>
      <c r="C14" s="145"/>
      <c r="D14" s="145"/>
      <c r="E14" s="145"/>
      <c r="F14" s="146"/>
      <c r="G14" s="147"/>
      <c r="H14" s="148"/>
      <c r="I14" s="149"/>
      <c r="J14" s="149"/>
      <c r="K14" s="149"/>
      <c r="L14" s="149"/>
      <c r="M14" s="149"/>
      <c r="N14" s="149"/>
      <c r="O14" s="149"/>
      <c r="P14" s="149"/>
      <c r="Q14" s="149"/>
      <c r="R14" s="149"/>
      <c r="S14" s="150"/>
    </row>
    <row r="15" spans="2:19" ht="19.95" customHeight="1" x14ac:dyDescent="0.3">
      <c r="B15" s="137" t="s">
        <v>191</v>
      </c>
      <c r="C15" s="151" t="s">
        <v>21</v>
      </c>
      <c r="D15" s="151"/>
      <c r="E15" s="151"/>
      <c r="F15" s="152"/>
      <c r="G15" s="140" t="s">
        <v>190</v>
      </c>
      <c r="H15" s="141"/>
      <c r="I15" s="142"/>
      <c r="J15" s="142"/>
      <c r="K15" s="142"/>
      <c r="L15" s="142"/>
      <c r="M15" s="142"/>
      <c r="N15" s="142"/>
      <c r="O15" s="142"/>
      <c r="P15" s="142"/>
      <c r="Q15" s="142"/>
      <c r="R15" s="142"/>
      <c r="S15" s="143"/>
    </row>
    <row r="16" spans="2:19" ht="19.95" customHeight="1" x14ac:dyDescent="0.3">
      <c r="B16" s="144"/>
      <c r="C16" s="145"/>
      <c r="D16" s="145"/>
      <c r="E16" s="145"/>
      <c r="F16" s="146"/>
      <c r="G16" s="147"/>
      <c r="H16" s="148"/>
      <c r="I16" s="148"/>
      <c r="J16" s="148"/>
      <c r="K16" s="148"/>
      <c r="L16" s="148"/>
      <c r="M16" s="149"/>
      <c r="N16" s="149"/>
      <c r="O16" s="149"/>
      <c r="P16" s="149"/>
      <c r="Q16" s="149"/>
      <c r="R16" s="149"/>
      <c r="S16" s="150"/>
    </row>
    <row r="17" spans="2:19" ht="19.95" customHeight="1" x14ac:dyDescent="0.3">
      <c r="B17" s="137" t="s">
        <v>192</v>
      </c>
      <c r="C17" s="151" t="s">
        <v>42</v>
      </c>
      <c r="D17" s="151"/>
      <c r="E17" s="151"/>
      <c r="F17" s="152"/>
      <c r="G17" s="140" t="s">
        <v>190</v>
      </c>
      <c r="H17" s="141"/>
      <c r="I17" s="142"/>
      <c r="J17" s="142"/>
      <c r="K17" s="142"/>
      <c r="L17" s="142"/>
      <c r="M17" s="142"/>
      <c r="N17" s="142"/>
      <c r="O17" s="142"/>
      <c r="P17" s="142"/>
      <c r="Q17" s="142"/>
      <c r="R17" s="142"/>
      <c r="S17" s="143"/>
    </row>
    <row r="18" spans="2:19" ht="19.95" customHeight="1" x14ac:dyDescent="0.3">
      <c r="B18" s="144"/>
      <c r="C18" s="145"/>
      <c r="D18" s="145"/>
      <c r="E18" s="145"/>
      <c r="F18" s="146"/>
      <c r="G18" s="147"/>
      <c r="H18" s="148"/>
      <c r="I18" s="148"/>
      <c r="J18" s="148"/>
      <c r="K18" s="148"/>
      <c r="L18" s="148"/>
      <c r="M18" s="149"/>
      <c r="N18" s="149"/>
      <c r="O18" s="149"/>
      <c r="P18" s="149"/>
      <c r="Q18" s="149"/>
      <c r="R18" s="149"/>
      <c r="S18" s="150"/>
    </row>
    <row r="19" spans="2:19" ht="19.95" customHeight="1" x14ac:dyDescent="0.3">
      <c r="B19" s="137" t="s">
        <v>193</v>
      </c>
      <c r="C19" s="151" t="s">
        <v>77</v>
      </c>
      <c r="D19" s="151"/>
      <c r="E19" s="151"/>
      <c r="F19" s="152"/>
      <c r="G19" s="140" t="s">
        <v>190</v>
      </c>
      <c r="H19" s="141"/>
      <c r="I19" s="142"/>
      <c r="J19" s="142"/>
      <c r="K19" s="142"/>
      <c r="L19" s="142"/>
      <c r="M19" s="142"/>
      <c r="N19" s="142"/>
      <c r="O19" s="142"/>
      <c r="P19" s="142"/>
      <c r="Q19" s="142"/>
      <c r="R19" s="142"/>
      <c r="S19" s="143"/>
    </row>
    <row r="20" spans="2:19" ht="19.95" customHeight="1" x14ac:dyDescent="0.3">
      <c r="B20" s="144"/>
      <c r="C20" s="145"/>
      <c r="D20" s="145"/>
      <c r="E20" s="145"/>
      <c r="F20" s="146"/>
      <c r="G20" s="147"/>
      <c r="H20" s="148"/>
      <c r="I20" s="149"/>
      <c r="J20" s="149"/>
      <c r="K20" s="149"/>
      <c r="L20" s="149"/>
      <c r="M20" s="149"/>
      <c r="N20" s="149"/>
      <c r="O20" s="149"/>
      <c r="P20" s="149"/>
      <c r="Q20" s="149"/>
      <c r="R20" s="149"/>
      <c r="S20" s="150"/>
    </row>
    <row r="21" spans="2:19" ht="19.95" customHeight="1" x14ac:dyDescent="0.3">
      <c r="B21" s="137" t="s">
        <v>194</v>
      </c>
      <c r="C21" s="151" t="s">
        <v>85</v>
      </c>
      <c r="D21" s="151"/>
      <c r="E21" s="151"/>
      <c r="F21" s="152"/>
      <c r="G21" s="140" t="s">
        <v>190</v>
      </c>
      <c r="H21" s="141"/>
      <c r="I21" s="142"/>
      <c r="J21" s="142"/>
      <c r="K21" s="142"/>
      <c r="L21" s="142"/>
      <c r="M21" s="142"/>
      <c r="N21" s="142"/>
      <c r="O21" s="142"/>
      <c r="P21" s="142"/>
      <c r="Q21" s="142"/>
      <c r="R21" s="142"/>
      <c r="S21" s="143"/>
    </row>
    <row r="22" spans="2:19" ht="19.95" customHeight="1" x14ac:dyDescent="0.3">
      <c r="B22" s="144"/>
      <c r="C22" s="145"/>
      <c r="D22" s="145"/>
      <c r="E22" s="145"/>
      <c r="F22" s="146"/>
      <c r="G22" s="147"/>
      <c r="H22" s="148"/>
      <c r="I22" s="149"/>
      <c r="J22" s="149"/>
      <c r="K22" s="149"/>
      <c r="L22" s="149"/>
      <c r="M22" s="149"/>
      <c r="N22" s="149"/>
      <c r="O22" s="149"/>
      <c r="P22" s="149"/>
      <c r="Q22" s="149"/>
      <c r="R22" s="149"/>
      <c r="S22" s="150"/>
    </row>
    <row r="23" spans="2:19" ht="19.95" customHeight="1" x14ac:dyDescent="0.3">
      <c r="B23" s="137" t="s">
        <v>195</v>
      </c>
      <c r="C23" s="151" t="s">
        <v>96</v>
      </c>
      <c r="D23" s="151"/>
      <c r="E23" s="151"/>
      <c r="F23" s="152"/>
      <c r="G23" s="140" t="s">
        <v>190</v>
      </c>
      <c r="H23" s="141"/>
      <c r="I23" s="142"/>
      <c r="J23" s="142"/>
      <c r="K23" s="142"/>
      <c r="L23" s="142"/>
      <c r="M23" s="142"/>
      <c r="N23" s="142"/>
      <c r="O23" s="142"/>
      <c r="P23" s="142"/>
      <c r="Q23" s="142"/>
      <c r="R23" s="142"/>
      <c r="S23" s="143"/>
    </row>
    <row r="24" spans="2:19" ht="19.95" customHeight="1" x14ac:dyDescent="0.3">
      <c r="B24" s="144"/>
      <c r="C24" s="145"/>
      <c r="D24" s="145"/>
      <c r="E24" s="145"/>
      <c r="F24" s="146"/>
      <c r="G24" s="147"/>
      <c r="H24" s="148"/>
      <c r="I24" s="149"/>
      <c r="J24" s="149"/>
      <c r="K24" s="149"/>
      <c r="L24" s="149"/>
      <c r="M24" s="149"/>
      <c r="N24" s="149"/>
      <c r="O24" s="149"/>
      <c r="P24" s="149"/>
      <c r="Q24" s="149"/>
      <c r="R24" s="149"/>
      <c r="S24" s="150"/>
    </row>
    <row r="25" spans="2:19" ht="19.95" customHeight="1" x14ac:dyDescent="0.3">
      <c r="B25" s="137" t="s">
        <v>196</v>
      </c>
      <c r="C25" s="151" t="s">
        <v>109</v>
      </c>
      <c r="D25" s="151"/>
      <c r="E25" s="151"/>
      <c r="F25" s="152"/>
      <c r="G25" s="140" t="s">
        <v>190</v>
      </c>
      <c r="H25" s="141"/>
      <c r="I25" s="142"/>
      <c r="J25" s="142"/>
      <c r="K25" s="142"/>
      <c r="L25" s="142"/>
      <c r="M25" s="142"/>
      <c r="N25" s="142"/>
      <c r="O25" s="142"/>
      <c r="P25" s="142"/>
      <c r="Q25" s="142"/>
      <c r="R25" s="142"/>
      <c r="S25" s="143"/>
    </row>
    <row r="26" spans="2:19" ht="19.95" customHeight="1" x14ac:dyDescent="0.3">
      <c r="B26" s="144"/>
      <c r="C26" s="153"/>
      <c r="D26" s="153"/>
      <c r="E26" s="153"/>
      <c r="F26" s="154"/>
      <c r="G26" s="147"/>
      <c r="H26" s="148"/>
      <c r="I26" s="149"/>
      <c r="J26" s="149"/>
      <c r="K26" s="149"/>
      <c r="L26" s="149"/>
      <c r="M26" s="149"/>
      <c r="N26" s="149"/>
      <c r="O26" s="149"/>
      <c r="P26" s="149"/>
      <c r="Q26" s="149"/>
      <c r="R26" s="149"/>
      <c r="S26" s="150"/>
    </row>
    <row r="27" spans="2:19" x14ac:dyDescent="0.3">
      <c r="B27" s="155"/>
      <c r="C27" s="156"/>
      <c r="D27" s="156"/>
      <c r="E27" s="156"/>
      <c r="F27" s="157"/>
      <c r="G27" s="157"/>
      <c r="H27" s="156"/>
      <c r="I27" s="156"/>
      <c r="J27" s="156"/>
      <c r="K27" s="156"/>
      <c r="L27" s="156"/>
      <c r="M27" s="156"/>
      <c r="N27" s="156"/>
      <c r="O27" s="156"/>
      <c r="P27" s="156"/>
      <c r="Q27" s="156"/>
      <c r="R27" s="156"/>
      <c r="S27" s="158"/>
    </row>
    <row r="28" spans="2:19" x14ac:dyDescent="0.3">
      <c r="B28" s="159" t="s">
        <v>204</v>
      </c>
      <c r="C28" s="159"/>
      <c r="D28" s="159"/>
      <c r="E28" s="160"/>
      <c r="F28" s="161"/>
      <c r="G28" s="162" t="s">
        <v>199</v>
      </c>
      <c r="H28" s="163"/>
      <c r="I28" s="164"/>
      <c r="J28" s="164"/>
      <c r="K28" s="164"/>
      <c r="L28" s="164"/>
      <c r="M28" s="164"/>
      <c r="N28" s="164"/>
      <c r="O28" s="164"/>
      <c r="P28" s="164"/>
      <c r="Q28" s="164"/>
      <c r="R28" s="164"/>
      <c r="S28" s="165"/>
    </row>
    <row r="29" spans="2:19" x14ac:dyDescent="0.3">
      <c r="B29" s="159"/>
      <c r="C29" s="159"/>
      <c r="D29" s="159"/>
      <c r="E29" s="166"/>
      <c r="F29" s="167"/>
      <c r="G29" s="168" t="s">
        <v>200</v>
      </c>
      <c r="H29" s="169"/>
      <c r="I29" s="170"/>
      <c r="J29" s="170"/>
      <c r="K29" s="170"/>
      <c r="L29" s="170"/>
      <c r="M29" s="170"/>
      <c r="N29" s="170"/>
      <c r="O29" s="170"/>
      <c r="P29" s="170"/>
      <c r="Q29" s="170"/>
      <c r="R29" s="170"/>
      <c r="S29" s="171"/>
    </row>
    <row r="30" spans="2:19" x14ac:dyDescent="0.3">
      <c r="B30" s="172"/>
      <c r="C30" s="173"/>
      <c r="D30" s="173"/>
      <c r="E30" s="174" t="s">
        <v>197</v>
      </c>
      <c r="F30" s="175"/>
      <c r="G30" s="176" t="s">
        <v>201</v>
      </c>
      <c r="H30" s="177"/>
      <c r="I30" s="178"/>
      <c r="J30" s="178"/>
      <c r="K30" s="178"/>
      <c r="L30" s="178"/>
      <c r="M30" s="178"/>
      <c r="N30" s="178"/>
      <c r="O30" s="178"/>
      <c r="P30" s="178"/>
      <c r="Q30" s="178"/>
      <c r="R30" s="178"/>
      <c r="S30" s="179"/>
    </row>
    <row r="31" spans="2:19" x14ac:dyDescent="0.3">
      <c r="B31" s="172"/>
      <c r="C31" s="173"/>
      <c r="D31" s="173"/>
      <c r="E31" s="174"/>
      <c r="F31" s="180"/>
      <c r="G31" s="181" t="s">
        <v>202</v>
      </c>
      <c r="H31" s="182"/>
      <c r="I31" s="183"/>
      <c r="J31" s="183"/>
      <c r="K31" s="183"/>
      <c r="L31" s="183"/>
      <c r="M31" s="183"/>
      <c r="N31" s="183"/>
      <c r="O31" s="183"/>
      <c r="P31" s="183"/>
      <c r="Q31" s="183"/>
      <c r="R31" s="183"/>
      <c r="S31" s="184"/>
    </row>
    <row r="32" spans="2:19" x14ac:dyDescent="0.3">
      <c r="B32" s="173"/>
      <c r="C32" s="173"/>
      <c r="D32" s="173"/>
      <c r="E32" s="185"/>
      <c r="F32" s="121"/>
      <c r="G32" s="122" t="s">
        <v>203</v>
      </c>
      <c r="H32" s="123"/>
      <c r="I32" s="124"/>
      <c r="J32" s="124"/>
      <c r="K32" s="124"/>
      <c r="L32" s="124"/>
      <c r="M32" s="124"/>
      <c r="N32" s="124"/>
      <c r="O32" s="124"/>
      <c r="P32" s="124"/>
      <c r="Q32" s="124"/>
      <c r="R32" s="124"/>
      <c r="S32" s="125"/>
    </row>
    <row r="33" spans="2:19" x14ac:dyDescent="0.3">
      <c r="B33" s="173"/>
      <c r="C33" s="173"/>
      <c r="D33" s="173"/>
      <c r="E33" s="160"/>
      <c r="F33" s="161"/>
      <c r="G33" s="162" t="s">
        <v>199</v>
      </c>
      <c r="H33" s="163"/>
      <c r="I33" s="164"/>
      <c r="J33" s="164"/>
      <c r="K33" s="164"/>
      <c r="L33" s="164"/>
      <c r="M33" s="164"/>
      <c r="N33" s="164"/>
      <c r="O33" s="164"/>
      <c r="P33" s="164"/>
      <c r="Q33" s="164"/>
      <c r="R33" s="164"/>
      <c r="S33" s="165"/>
    </row>
    <row r="34" spans="2:19" x14ac:dyDescent="0.3">
      <c r="B34" s="173"/>
      <c r="C34" s="173"/>
      <c r="D34" s="173"/>
      <c r="E34" s="166"/>
      <c r="F34" s="167"/>
      <c r="G34" s="168" t="s">
        <v>200</v>
      </c>
      <c r="H34" s="169"/>
      <c r="I34" s="170"/>
      <c r="J34" s="170"/>
      <c r="K34" s="170"/>
      <c r="L34" s="170"/>
      <c r="M34" s="170"/>
      <c r="N34" s="170"/>
      <c r="O34" s="170"/>
      <c r="P34" s="170"/>
      <c r="Q34" s="170"/>
      <c r="R34" s="170"/>
      <c r="S34" s="171"/>
    </row>
    <row r="35" spans="2:19" x14ac:dyDescent="0.3">
      <c r="B35" s="173"/>
      <c r="C35" s="173"/>
      <c r="D35" s="173"/>
      <c r="E35" s="174" t="s">
        <v>198</v>
      </c>
      <c r="F35" s="175"/>
      <c r="G35" s="176" t="s">
        <v>201</v>
      </c>
      <c r="H35" s="177"/>
      <c r="I35" s="178"/>
      <c r="J35" s="178"/>
      <c r="K35" s="178"/>
      <c r="L35" s="178"/>
      <c r="M35" s="178"/>
      <c r="N35" s="178"/>
      <c r="O35" s="178"/>
      <c r="P35" s="178"/>
      <c r="Q35" s="178"/>
      <c r="R35" s="178"/>
      <c r="S35" s="179"/>
    </row>
    <row r="36" spans="2:19" x14ac:dyDescent="0.3">
      <c r="B36" s="173"/>
      <c r="C36" s="173"/>
      <c r="D36" s="173"/>
      <c r="E36" s="174"/>
      <c r="F36" s="180"/>
      <c r="G36" s="181" t="s">
        <v>202</v>
      </c>
      <c r="H36" s="182"/>
      <c r="I36" s="183"/>
      <c r="J36" s="183"/>
      <c r="K36" s="183"/>
      <c r="L36" s="183"/>
      <c r="M36" s="183"/>
      <c r="N36" s="183"/>
      <c r="O36" s="183"/>
      <c r="P36" s="183"/>
      <c r="Q36" s="183"/>
      <c r="R36" s="183"/>
      <c r="S36" s="184"/>
    </row>
    <row r="37" spans="2:19" x14ac:dyDescent="0.3">
      <c r="B37" s="173"/>
      <c r="C37" s="173"/>
      <c r="D37" s="173"/>
      <c r="E37" s="185"/>
      <c r="F37" s="121"/>
      <c r="G37" s="122" t="s">
        <v>203</v>
      </c>
      <c r="H37" s="123"/>
      <c r="I37" s="124"/>
      <c r="J37" s="124"/>
      <c r="K37" s="124"/>
      <c r="L37" s="124"/>
      <c r="M37" s="124"/>
      <c r="N37" s="124"/>
      <c r="O37" s="124"/>
      <c r="P37" s="124"/>
      <c r="Q37" s="124"/>
      <c r="R37" s="124"/>
      <c r="S37" s="125"/>
    </row>
    <row r="39" spans="2:19" x14ac:dyDescent="0.3">
      <c r="E39" s="188"/>
      <c r="F39" s="188"/>
      <c r="G39" s="188"/>
      <c r="M39" s="4"/>
      <c r="N39" s="33"/>
      <c r="O39" s="33"/>
      <c r="P39" s="33"/>
      <c r="Q39" s="33"/>
      <c r="R39" s="34"/>
      <c r="S39" s="34"/>
    </row>
    <row r="40" spans="2:19" x14ac:dyDescent="0.3">
      <c r="E40" s="35" t="s">
        <v>125</v>
      </c>
      <c r="F40"/>
      <c r="G40"/>
      <c r="M40" s="4"/>
      <c r="N40" s="36" t="s">
        <v>126</v>
      </c>
      <c r="O40" s="36"/>
      <c r="P40" s="36"/>
      <c r="Q40" s="36"/>
      <c r="R40"/>
    </row>
    <row r="41" spans="2:19" x14ac:dyDescent="0.3">
      <c r="E41"/>
      <c r="F41"/>
      <c r="G41"/>
      <c r="M41" s="4"/>
      <c r="N41" s="37" t="s">
        <v>127</v>
      </c>
      <c r="O41" s="38"/>
      <c r="P41"/>
      <c r="Q41" s="39"/>
      <c r="R41"/>
    </row>
    <row r="42" spans="2:19" x14ac:dyDescent="0.3">
      <c r="E42" s="189"/>
      <c r="F42" s="189"/>
      <c r="G42" s="189"/>
      <c r="M42" s="4"/>
      <c r="N42" s="37" t="s">
        <v>128</v>
      </c>
      <c r="O42" s="38"/>
      <c r="P42" s="39"/>
      <c r="Q42" s="39"/>
      <c r="R42"/>
    </row>
    <row r="43" spans="2:19" x14ac:dyDescent="0.3">
      <c r="E43" s="41" t="s">
        <v>129</v>
      </c>
      <c r="F43" s="42"/>
      <c r="G43" s="42"/>
      <c r="M43" s="4"/>
      <c r="N43" s="37" t="s">
        <v>130</v>
      </c>
      <c r="O43" s="38"/>
      <c r="P43" s="39"/>
      <c r="Q43" s="39"/>
      <c r="R43"/>
    </row>
  </sheetData>
  <mergeCells count="22">
    <mergeCell ref="B8:K8"/>
    <mergeCell ref="C25:E26"/>
    <mergeCell ref="J1:K1"/>
    <mergeCell ref="J2:K2"/>
    <mergeCell ref="B4:C4"/>
    <mergeCell ref="D4:E4"/>
    <mergeCell ref="F4:K4"/>
    <mergeCell ref="B5:C5"/>
    <mergeCell ref="D5:E5"/>
    <mergeCell ref="F5:K5"/>
    <mergeCell ref="B7:K7"/>
    <mergeCell ref="C11:E12"/>
    <mergeCell ref="C13:E14"/>
    <mergeCell ref="C15:E16"/>
    <mergeCell ref="C17:E18"/>
    <mergeCell ref="C19:E20"/>
    <mergeCell ref="C21:E22"/>
    <mergeCell ref="C23:E24"/>
    <mergeCell ref="B11:B12"/>
    <mergeCell ref="F11:F12"/>
    <mergeCell ref="G11:G12"/>
    <mergeCell ref="B28:D29"/>
  </mergeCells>
  <conditionalFormatting sqref="B18 B16 B14 B22">
    <cfRule type="expression" dxfId="27" priority="24" stopIfTrue="1">
      <formula>$K13=2</formula>
    </cfRule>
    <cfRule type="expression" dxfId="26" priority="25" stopIfTrue="1">
      <formula>AND($K13=1,$Q13&lt;&gt;"")</formula>
    </cfRule>
  </conditionalFormatting>
  <conditionalFormatting sqref="B17:C17 B15:C15 B13:C13 B21:C21">
    <cfRule type="expression" dxfId="25" priority="26" stopIfTrue="1">
      <formula>$K13=2</formula>
    </cfRule>
    <cfRule type="expression" dxfId="24" priority="27" stopIfTrue="1">
      <formula>AND($K13=1,$Q13&lt;&gt;"")</formula>
    </cfRule>
  </conditionalFormatting>
  <conditionalFormatting sqref="H23:S23 H21:S21 H19:S19 H17:S17 H15:S15 H13:S13">
    <cfRule type="expression" dxfId="23" priority="23" stopIfTrue="1">
      <formula>H13&lt;&gt;0</formula>
    </cfRule>
  </conditionalFormatting>
  <conditionalFormatting sqref="H18:S18 H16:S16 H14:S14 H22:S22">
    <cfRule type="expression" dxfId="22" priority="21" stopIfTrue="1">
      <formula>AND(ISNUMBER($F13),$F13&lt;&gt;0)</formula>
    </cfRule>
  </conditionalFormatting>
  <conditionalFormatting sqref="B20">
    <cfRule type="expression" dxfId="21" priority="17" stopIfTrue="1">
      <formula>$K19=2</formula>
    </cfRule>
    <cfRule type="expression" dxfId="20" priority="18" stopIfTrue="1">
      <formula>AND($K19=1,$Q19&lt;&gt;"")</formula>
    </cfRule>
  </conditionalFormatting>
  <conditionalFormatting sqref="B19:C19">
    <cfRule type="expression" dxfId="19" priority="19" stopIfTrue="1">
      <formula>$K19=2</formula>
    </cfRule>
    <cfRule type="expression" dxfId="18" priority="20" stopIfTrue="1">
      <formula>AND($K19=1,$Q19&lt;&gt;"")</formula>
    </cfRule>
  </conditionalFormatting>
  <conditionalFormatting sqref="H20:S20">
    <cfRule type="expression" dxfId="17" priority="16" stopIfTrue="1">
      <formula>AND(ISNUMBER($F19),$F19&lt;&gt;0)</formula>
    </cfRule>
  </conditionalFormatting>
  <conditionalFormatting sqref="B24">
    <cfRule type="expression" dxfId="16" priority="14" stopIfTrue="1">
      <formula>$K23=2</formula>
    </cfRule>
    <cfRule type="expression" dxfId="15" priority="15" stopIfTrue="1">
      <formula>AND($K23=1,$Q23&lt;&gt;"")</formula>
    </cfRule>
  </conditionalFormatting>
  <conditionalFormatting sqref="B23:C23">
    <cfRule type="expression" dxfId="14" priority="12" stopIfTrue="1">
      <formula>$K23=2</formula>
    </cfRule>
    <cfRule type="expression" dxfId="13" priority="13" stopIfTrue="1">
      <formula>AND($K23=1,$Q23&lt;&gt;"")</formula>
    </cfRule>
  </conditionalFormatting>
  <conditionalFormatting sqref="H24:S24">
    <cfRule type="expression" dxfId="12" priority="11" stopIfTrue="1">
      <formula>AND(ISNUMBER($F23),$F23&lt;&gt;0)</formula>
    </cfRule>
  </conditionalFormatting>
  <conditionalFormatting sqref="B26">
    <cfRule type="expression" dxfId="11" priority="9" stopIfTrue="1">
      <formula>$K25=2</formula>
    </cfRule>
    <cfRule type="expression" dxfId="10" priority="10" stopIfTrue="1">
      <formula>AND($K25=1,$Q25&lt;&gt;"")</formula>
    </cfRule>
  </conditionalFormatting>
  <conditionalFormatting sqref="B25:C25">
    <cfRule type="expression" dxfId="9" priority="7" stopIfTrue="1">
      <formula>$K25=2</formula>
    </cfRule>
    <cfRule type="expression" dxfId="8" priority="8" stopIfTrue="1">
      <formula>AND($K25=1,$Q25&lt;&gt;"")</formula>
    </cfRule>
  </conditionalFormatting>
  <conditionalFormatting sqref="H26:S26">
    <cfRule type="expression" dxfId="7" priority="6" stopIfTrue="1">
      <formula>AND(ISNUMBER($F25),$F25&lt;&gt;0)</formula>
    </cfRule>
  </conditionalFormatting>
  <conditionalFormatting sqref="H25:S25">
    <cfRule type="expression" dxfId="6" priority="5" stopIfTrue="1">
      <formula>H25&lt;&gt;0</formula>
    </cfRule>
  </conditionalFormatting>
  <conditionalFormatting sqref="I33:S33 I35:S35 I37:S37">
    <cfRule type="expression" dxfId="5" priority="2" stopIfTrue="1">
      <formula>OFFSET(I$46,0,-1)&gt;=1</formula>
    </cfRule>
  </conditionalFormatting>
  <conditionalFormatting sqref="I34:S34 I36:S36">
    <cfRule type="expression" dxfId="4" priority="3" stopIfTrue="1">
      <formula>OFFSET(I$46,0,-1)&gt;=1</formula>
    </cfRule>
  </conditionalFormatting>
  <conditionalFormatting sqref="K29:S29 K31:S31">
    <cfRule type="expression" dxfId="3" priority="28" stopIfTrue="1">
      <formula>#REF!=0</formula>
    </cfRule>
  </conditionalFormatting>
  <conditionalFormatting sqref="K28:S28 K30:S30 K32:S32">
    <cfRule type="expression" dxfId="2" priority="32" stopIfTrue="1">
      <formula>#REF!=0</formula>
    </cfRule>
  </conditionalFormatting>
  <conditionalFormatting sqref="H29:J29 H31:J31">
    <cfRule type="expression" dxfId="1" priority="34" stopIfTrue="1">
      <formula>P$41=0</formula>
    </cfRule>
  </conditionalFormatting>
  <conditionalFormatting sqref="H28:J28 H30:J30 H32:J32">
    <cfRule type="expression" dxfId="0" priority="36" stopIfTrue="1">
      <formula>P$41=0</formula>
    </cfRule>
  </conditionalFormatting>
  <dataValidations count="4">
    <dataValidation type="date" operator="greaterThan" allowBlank="1" showInputMessage="1" showErrorMessage="1" errorTitle="Erro" error="Digite somente datas." sqref="H12" xr:uid="{CB725318-C6A4-47C0-8087-694A82DCE3B7}">
      <formula1>36526</formula1>
    </dataValidation>
    <dataValidation type="decimal" allowBlank="1" showErrorMessage="1" error="Porcentagem Acumulada &gt; 100%." sqref="H14:S14 H16:S16 H18:S18 H20:S20 H22:S22 H24:S24 H26:S26" xr:uid="{71122973-6417-4D10-84B2-1A1FD930CB8C}">
      <formula1>0</formula1>
      <formula2>CRONO.MaxParc</formula2>
    </dataValidation>
    <dataValidation type="whole" operator="greaterThan" allowBlank="1" showErrorMessage="1" sqref="H11" xr:uid="{84917816-AD4B-4548-8865-3D224F8E1883}">
      <formula1>0</formula1>
      <formula2>0</formula2>
    </dataValidation>
    <dataValidation allowBlank="1" showInputMessage="1" showErrorMessage="1" prompt="Preencha na célula de baixo. Se o acompanhamento for PLE, preencha no botão PREENCHIMENTO POR EVENTOS, acima." sqref="H13:S13 H15:S15 H17:S17 H19:S19 H21:S21 H23:S23 H25:S25" xr:uid="{BE72FFCF-DD98-441A-B360-2C8765112F25}"/>
  </dataValidations>
  <pageMargins left="0.25" right="0.25" top="0.75" bottom="0.75" header="0.3" footer="0.3"/>
  <pageSetup paperSize="9"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Orçamento</vt:lpstr>
      <vt:lpstr>BDI</vt:lpstr>
      <vt:lpstr>Cronograma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Pucinelli</dc:creator>
  <cp:lastModifiedBy>Marcelo Pucinelli</cp:lastModifiedBy>
  <cp:lastPrinted>2024-03-28T15:05:55Z</cp:lastPrinted>
  <dcterms:created xsi:type="dcterms:W3CDTF">2024-03-28T13:53:00Z</dcterms:created>
  <dcterms:modified xsi:type="dcterms:W3CDTF">2024-03-28T15:06:44Z</dcterms:modified>
</cp:coreProperties>
</file>